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9110" windowHeight="11940" tabRatio="794"/>
  </bookViews>
  <sheets>
    <sheet name="Juhend" sheetId="5" r:id="rId1"/>
    <sheet name="Üldandmed" sheetId="8" r:id="rId2"/>
    <sheet name="Esimene üritus" sheetId="1" r:id="rId3"/>
    <sheet name="Teine üritus" sheetId="2" r:id="rId4"/>
    <sheet name="Kolmas üritus" sheetId="3" r:id="rId5"/>
    <sheet name="Neljas üritus" sheetId="10" r:id="rId6"/>
    <sheet name="Viies üritus" sheetId="11" r:id="rId7"/>
    <sheet name="Koondnimekiri" sheetId="9" r:id="rId8"/>
    <sheet name="Koondtabelid" sheetId="4" r:id="rId9"/>
  </sheets>
  <calcPr calcId="145621"/>
</workbook>
</file>

<file path=xl/calcChain.xml><?xml version="1.0" encoding="utf-8"?>
<calcChain xmlns="http://schemas.openxmlformats.org/spreadsheetml/2006/main">
  <c r="B1" i="2" l="1"/>
  <c r="E2" i="11" l="1"/>
  <c r="B66" i="11"/>
  <c r="B65" i="11"/>
  <c r="B64" i="11"/>
  <c r="B48" i="11"/>
  <c r="B47" i="11"/>
  <c r="B46" i="11"/>
  <c r="B32" i="11"/>
  <c r="B31" i="11"/>
  <c r="B30" i="11"/>
  <c r="E1" i="11"/>
  <c r="B1" i="11"/>
  <c r="B66" i="10"/>
  <c r="B65" i="10"/>
  <c r="B64" i="10"/>
  <c r="B48" i="10"/>
  <c r="B47" i="10"/>
  <c r="B46" i="10"/>
  <c r="B32" i="10"/>
  <c r="B31" i="10"/>
  <c r="B30" i="10"/>
  <c r="E2" i="10"/>
  <c r="E1" i="10"/>
  <c r="B1" i="10"/>
  <c r="B66" i="3"/>
  <c r="B65" i="3"/>
  <c r="B64" i="3"/>
  <c r="B48" i="3"/>
  <c r="B47" i="3"/>
  <c r="B46" i="3"/>
  <c r="B32" i="3"/>
  <c r="B31" i="3"/>
  <c r="B30" i="3"/>
  <c r="E2" i="3"/>
  <c r="E1" i="3"/>
  <c r="B1" i="3"/>
  <c r="B66" i="2"/>
  <c r="B65" i="2"/>
  <c r="B64" i="2"/>
  <c r="B48" i="2"/>
  <c r="B47" i="2"/>
  <c r="B46" i="2"/>
  <c r="B32" i="2"/>
  <c r="B31" i="2"/>
  <c r="B30" i="2"/>
  <c r="E2" i="2"/>
  <c r="E1" i="2"/>
  <c r="G67" i="9" l="1"/>
  <c r="D67" i="9"/>
  <c r="A67" i="9"/>
  <c r="B30" i="1"/>
  <c r="B64" i="1"/>
  <c r="B65" i="1"/>
  <c r="B3" i="4" l="1"/>
  <c r="B2" i="4"/>
  <c r="B1" i="4"/>
  <c r="A15" i="4" l="1"/>
  <c r="A16" i="4"/>
  <c r="A17" i="4"/>
  <c r="A18" i="4"/>
  <c r="A19" i="4"/>
  <c r="A20" i="4"/>
  <c r="A21" i="4"/>
  <c r="A22" i="4"/>
  <c r="A14" i="4"/>
  <c r="B2" i="9"/>
  <c r="B3" i="9"/>
  <c r="B1" i="9"/>
  <c r="B66" i="1"/>
  <c r="B48" i="1"/>
  <c r="B47" i="1"/>
  <c r="B46" i="1"/>
  <c r="B32" i="1"/>
  <c r="B31" i="1"/>
  <c r="G32" i="9"/>
  <c r="A40" i="9"/>
  <c r="G58" i="9"/>
  <c r="D58" i="9"/>
  <c r="A58" i="9"/>
  <c r="B1" i="1" l="1"/>
  <c r="G40" i="9"/>
  <c r="A49" i="9"/>
  <c r="D49" i="9"/>
  <c r="G49" i="9"/>
  <c r="D40" i="9"/>
  <c r="D32" i="9" l="1"/>
  <c r="A32" i="9"/>
  <c r="H2" i="9"/>
  <c r="H1" i="9"/>
  <c r="A13" i="4" l="1"/>
  <c r="A12" i="4"/>
  <c r="A11" i="4"/>
  <c r="E2" i="1"/>
  <c r="E1" i="1"/>
  <c r="E4" i="8"/>
  <c r="E3" i="8"/>
  <c r="F3" i="8" l="1"/>
  <c r="E3" i="3"/>
  <c r="E3" i="11"/>
  <c r="E3" i="10"/>
  <c r="E3" i="2"/>
  <c r="E4" i="10"/>
  <c r="E4" i="3"/>
  <c r="E4" i="2"/>
  <c r="E4" i="11"/>
  <c r="E4" i="1"/>
  <c r="H4" i="9"/>
  <c r="H3" i="9"/>
  <c r="E3" i="1"/>
  <c r="F4" i="8"/>
  <c r="I3" i="9" l="1"/>
  <c r="B33" i="9" s="1"/>
  <c r="F3" i="3"/>
  <c r="F3" i="11"/>
  <c r="F3" i="10"/>
  <c r="F3" i="2"/>
  <c r="F4" i="10"/>
  <c r="F4" i="3"/>
  <c r="F4" i="2"/>
  <c r="F4" i="11"/>
  <c r="F3" i="1"/>
  <c r="F4" i="1"/>
  <c r="I4" i="9"/>
  <c r="H42" i="9" l="1"/>
  <c r="F16" i="4" s="1"/>
  <c r="C32" i="1"/>
  <c r="C31" i="2"/>
  <c r="C30" i="2"/>
  <c r="C32" i="2"/>
  <c r="C31" i="3"/>
  <c r="C32" i="3"/>
  <c r="C30" i="3"/>
  <c r="B72" i="9"/>
  <c r="B73" i="9"/>
  <c r="H72" i="9"/>
  <c r="E72" i="9"/>
  <c r="E73" i="9"/>
  <c r="H73" i="9"/>
  <c r="H38" i="9"/>
  <c r="D13" i="4" s="1"/>
  <c r="B64" i="9"/>
  <c r="D20" i="4" s="1"/>
  <c r="H64" i="9"/>
  <c r="D22" i="4" s="1"/>
  <c r="H37" i="9"/>
  <c r="C13" i="4" s="1"/>
  <c r="B63" i="9"/>
  <c r="C20" i="4" s="1"/>
  <c r="H63" i="9"/>
  <c r="C22" i="4" s="1"/>
  <c r="B46" i="9"/>
  <c r="D14" i="4" s="1"/>
  <c r="E64" i="9"/>
  <c r="D21" i="4" s="1"/>
  <c r="B45" i="9"/>
  <c r="E63" i="9"/>
  <c r="C21" i="4" s="1"/>
  <c r="E46" i="9"/>
  <c r="D15" i="4" s="1"/>
  <c r="B55" i="9"/>
  <c r="D17" i="4" s="1"/>
  <c r="H55" i="9"/>
  <c r="D19" i="4" s="1"/>
  <c r="E45" i="9"/>
  <c r="C15" i="4" s="1"/>
  <c r="B54" i="9"/>
  <c r="H54" i="9"/>
  <c r="C19" i="4" s="1"/>
  <c r="H46" i="9"/>
  <c r="D16" i="4" s="1"/>
  <c r="E55" i="9"/>
  <c r="D18" i="4" s="1"/>
  <c r="H45" i="9"/>
  <c r="C16" i="4" s="1"/>
  <c r="E54" i="9"/>
  <c r="C18" i="4" s="1"/>
  <c r="B38" i="9"/>
  <c r="D11" i="4" s="1"/>
  <c r="E37" i="9"/>
  <c r="C12" i="4" s="1"/>
  <c r="E38" i="9"/>
  <c r="D12" i="4" s="1"/>
  <c r="C32" i="11"/>
  <c r="C31" i="11"/>
  <c r="C30" i="11"/>
  <c r="C32" i="10"/>
  <c r="C31" i="10"/>
  <c r="C30" i="10"/>
  <c r="B37" i="9"/>
  <c r="C11" i="4" s="1"/>
  <c r="B29" i="9"/>
  <c r="B68" i="9"/>
  <c r="B28" i="9"/>
  <c r="B30" i="9"/>
  <c r="C17" i="4"/>
  <c r="B34" i="9"/>
  <c r="F11" i="4" s="1"/>
  <c r="B35" i="9"/>
  <c r="G11" i="4" s="1"/>
  <c r="E41" i="9"/>
  <c r="E15" i="4" s="1"/>
  <c r="E61" i="9"/>
  <c r="G21" i="4" s="1"/>
  <c r="H34" i="9"/>
  <c r="F13" i="4" s="1"/>
  <c r="B51" i="9"/>
  <c r="F17" i="4" s="1"/>
  <c r="H50" i="9"/>
  <c r="E19" i="4" s="1"/>
  <c r="B59" i="9"/>
  <c r="E20" i="4" s="1"/>
  <c r="H41" i="9"/>
  <c r="E16" i="4" s="1"/>
  <c r="E51" i="9"/>
  <c r="F18" i="4" s="1"/>
  <c r="H60" i="9"/>
  <c r="F22" i="4" s="1"/>
  <c r="E42" i="9"/>
  <c r="F15" i="4" s="1"/>
  <c r="B44" i="9"/>
  <c r="H14" i="4" s="1"/>
  <c r="E62" i="9"/>
  <c r="H21" i="4" s="1"/>
  <c r="B42" i="9"/>
  <c r="F14" i="4" s="1"/>
  <c r="B52" i="9"/>
  <c r="G17" i="4" s="1"/>
  <c r="H53" i="9"/>
  <c r="H19" i="4" s="1"/>
  <c r="B60" i="9"/>
  <c r="F20" i="4" s="1"/>
  <c r="B62" i="9"/>
  <c r="H20" i="4" s="1"/>
  <c r="E11" i="4"/>
  <c r="E35" i="9"/>
  <c r="G12" i="4" s="1"/>
  <c r="E50" i="9"/>
  <c r="E18" i="4" s="1"/>
  <c r="H44" i="9"/>
  <c r="H16" i="4" s="1"/>
  <c r="E52" i="9"/>
  <c r="G18" i="4" s="1"/>
  <c r="H61" i="9"/>
  <c r="G22" i="4" s="1"/>
  <c r="E33" i="9"/>
  <c r="E12" i="4" s="1"/>
  <c r="B71" i="9"/>
  <c r="E69" i="9"/>
  <c r="H71" i="9"/>
  <c r="B69" i="9"/>
  <c r="E71" i="9"/>
  <c r="B70" i="9"/>
  <c r="H68" i="9"/>
  <c r="H69" i="9"/>
  <c r="E68" i="9"/>
  <c r="H70" i="9"/>
  <c r="E70" i="9"/>
  <c r="B43" i="9"/>
  <c r="G14" i="4" s="1"/>
  <c r="E43" i="9"/>
  <c r="G15" i="4" s="1"/>
  <c r="E53" i="9"/>
  <c r="H18" i="4" s="1"/>
  <c r="E36" i="9"/>
  <c r="H12" i="4" s="1"/>
  <c r="B53" i="9"/>
  <c r="H17" i="4" s="1"/>
  <c r="E60" i="9"/>
  <c r="F21" i="4" s="1"/>
  <c r="H59" i="9"/>
  <c r="E22" i="4" s="1"/>
  <c r="H35" i="9"/>
  <c r="G13" i="4" s="1"/>
  <c r="C14" i="4"/>
  <c r="B36" i="9"/>
  <c r="H11" i="4" s="1"/>
  <c r="E34" i="9"/>
  <c r="F12" i="4" s="1"/>
  <c r="H51" i="9"/>
  <c r="F19" i="4" s="1"/>
  <c r="H52" i="9"/>
  <c r="G19" i="4" s="1"/>
  <c r="B41" i="9"/>
  <c r="E14" i="4" s="1"/>
  <c r="E44" i="9"/>
  <c r="H15" i="4" s="1"/>
  <c r="H43" i="9"/>
  <c r="G16" i="4" s="1"/>
  <c r="B50" i="9"/>
  <c r="E17" i="4" s="1"/>
  <c r="H62" i="9"/>
  <c r="H22" i="4" s="1"/>
  <c r="E59" i="9"/>
  <c r="E21" i="4" s="1"/>
  <c r="B61" i="9"/>
  <c r="G20" i="4" s="1"/>
  <c r="H36" i="9"/>
  <c r="H13" i="4" s="1"/>
  <c r="H33" i="9"/>
  <c r="C31" i="1"/>
  <c r="C30" i="1"/>
  <c r="C23" i="4" l="1"/>
  <c r="B18" i="4"/>
  <c r="B16" i="4"/>
  <c r="B13" i="4"/>
  <c r="B22" i="4"/>
  <c r="D23" i="4"/>
  <c r="B17" i="4"/>
  <c r="B15" i="4"/>
  <c r="E13" i="4"/>
  <c r="E23" i="4" s="1"/>
  <c r="B12" i="4"/>
  <c r="B11" i="4"/>
  <c r="F23" i="4"/>
  <c r="B19" i="4"/>
  <c r="B20" i="4"/>
  <c r="G23" i="4"/>
  <c r="B14" i="4"/>
  <c r="B21" i="4"/>
  <c r="H23" i="4"/>
  <c r="B23" i="4" l="1"/>
</calcChain>
</file>

<file path=xl/comments1.xml><?xml version="1.0" encoding="utf-8"?>
<comments xmlns="http://schemas.openxmlformats.org/spreadsheetml/2006/main">
  <authors>
    <author>Liisi Erlang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ENEB: 
vali projektis osalevad programmiriigid
</t>
        </r>
      </text>
    </comment>
  </commentList>
</comments>
</file>

<file path=xl/sharedStrings.xml><?xml version="1.0" encoding="utf-8"?>
<sst xmlns="http://schemas.openxmlformats.org/spreadsheetml/2006/main" count="731" uniqueCount="162">
  <si>
    <t>Ürituse nimi</t>
  </si>
  <si>
    <t>Kuupäev</t>
  </si>
  <si>
    <t>Toimumiskoht</t>
  </si>
  <si>
    <t>Projekti pealkiri</t>
  </si>
  <si>
    <t>Eesnimi</t>
  </si>
  <si>
    <t>Perenimi</t>
  </si>
  <si>
    <t>Elukohariik</t>
  </si>
  <si>
    <t>Osalenud noorte arv kokku</t>
  </si>
  <si>
    <t>Sooline jaotus</t>
  </si>
  <si>
    <t>Vanuseline jaotus</t>
  </si>
  <si>
    <t>Mees</t>
  </si>
  <si>
    <t>Naine</t>
  </si>
  <si>
    <t>13-14</t>
  </si>
  <si>
    <t>15-17</t>
  </si>
  <si>
    <t>18-25</t>
  </si>
  <si>
    <t>26-30</t>
  </si>
  <si>
    <t>Eesti</t>
  </si>
  <si>
    <t>Soome</t>
  </si>
  <si>
    <t>Kokku</t>
  </si>
  <si>
    <t>B.  Info projektis otseselt osalenud NOORTE kohta</t>
  </si>
  <si>
    <t>Palun andke ülevaade projektis osalenud noorte kohta vastavalt nende elukoha maale. Antud nimekiri peab vastama projektile lisatud allkirjastatud osalejate nimekirjaga.</t>
  </si>
  <si>
    <t>C. Info teiste projektiga seotud isikute kohta (OTSUSTAJAD, EKSPERDID, HUVIGRUPPIDE esindajad) – kui oli</t>
  </si>
  <si>
    <t>Palun pange tähele, et antud kategooria esindajatega seotud kulud peaksid olema kaetud kaasfinantseeringust, mitte Programmi Euroopa Noored toetussummast.</t>
  </si>
  <si>
    <t>Nimi</t>
  </si>
  <si>
    <t>Sugu</t>
  </si>
  <si>
    <t>(M/N)</t>
  </si>
  <si>
    <t>Ülesanne</t>
  </si>
  <si>
    <t>Jrk nr</t>
  </si>
  <si>
    <t>Naine (N) või mees (M)</t>
  </si>
  <si>
    <t>E-posti aadress</t>
  </si>
  <si>
    <t>Saabumise kuupäev</t>
  </si>
  <si>
    <t>Lahkumise kuupäev</t>
  </si>
  <si>
    <t>Sünniaasta</t>
  </si>
  <si>
    <t>Osalevad/osalenud noored</t>
  </si>
  <si>
    <t>Osalevad/osalenud eksperdid ja otsustajad</t>
  </si>
  <si>
    <t>Allkiri</t>
  </si>
  <si>
    <t>Noor</t>
  </si>
  <si>
    <t>TO</t>
  </si>
  <si>
    <t>Noor (N)</t>
  </si>
  <si>
    <t>Teine osaleja (TO)</t>
  </si>
  <si>
    <t>KOKKU MEHED</t>
  </si>
  <si>
    <t>KOKKU NAISED</t>
  </si>
  <si>
    <t>KOKKU OSALEJAD</t>
  </si>
  <si>
    <t>Taotluse esitamise tähtaeg</t>
  </si>
  <si>
    <t>Tegevuste algus (projekti algus)</t>
  </si>
  <si>
    <t>Vanima osaleja sünnikuupäev</t>
  </si>
  <si>
    <t>Noorimad osaleja sünnikuupäev</t>
  </si>
  <si>
    <t>Austria</t>
  </si>
  <si>
    <t>Belgia</t>
  </si>
  <si>
    <t>Bulgaaria</t>
  </si>
  <si>
    <t>Hispaania</t>
  </si>
  <si>
    <t>Holland</t>
  </si>
  <si>
    <t>Iirimaa</t>
  </si>
  <si>
    <t>Itaalia</t>
  </si>
  <si>
    <t>Kreeka</t>
  </si>
  <si>
    <t>Luksemburg</t>
  </si>
  <si>
    <t>Portugal</t>
  </si>
  <si>
    <t>Prantsusmaa</t>
  </si>
  <si>
    <t>Rootsi</t>
  </si>
  <si>
    <t>Saksamaa</t>
  </si>
  <si>
    <t>Suurbritannia</t>
  </si>
  <si>
    <t>Taani</t>
  </si>
  <si>
    <t>Küpros</t>
  </si>
  <si>
    <t>Leedu</t>
  </si>
  <si>
    <t>Läti</t>
  </si>
  <si>
    <t>Malta</t>
  </si>
  <si>
    <t>Poola</t>
  </si>
  <si>
    <t>Rumeenia</t>
  </si>
  <si>
    <t>Slovakkia</t>
  </si>
  <si>
    <t>Sloveenia</t>
  </si>
  <si>
    <t>Tšehhi</t>
  </si>
  <si>
    <t>Ungari</t>
  </si>
  <si>
    <t>Türgi</t>
  </si>
  <si>
    <t>Horvaatia</t>
  </si>
  <si>
    <t>Island</t>
  </si>
  <si>
    <t>Šveits</t>
  </si>
  <si>
    <t>Norra</t>
  </si>
  <si>
    <t>Liechtenstein</t>
  </si>
  <si>
    <t>Osalevad riigid:</t>
  </si>
  <si>
    <t>Noorim osaleja</t>
  </si>
  <si>
    <t>Vanim osaleja</t>
  </si>
  <si>
    <t>Projekti number</t>
  </si>
  <si>
    <t>Taotleja nimi</t>
  </si>
  <si>
    <t>Tabeli täitmine:</t>
  </si>
  <si>
    <t>Noorima osaleja sünnikuupäev</t>
  </si>
  <si>
    <r>
      <t xml:space="preserve">Lehed - </t>
    </r>
    <r>
      <rPr>
        <b/>
        <sz val="11"/>
        <color theme="1"/>
        <rFont val="Calibri"/>
        <family val="2"/>
        <charset val="186"/>
        <scheme val="minor"/>
      </rPr>
      <t>"Esimene üritus", "Teine üritus", "Kolmas üritus" jne</t>
    </r>
  </si>
  <si>
    <t>Tuleb automaatselt lehelt "Üldandmed"</t>
  </si>
  <si>
    <t>Konkreetse ürituse nimi</t>
  </si>
  <si>
    <t>Ürituse kuupäev</t>
  </si>
  <si>
    <t>Konkreetse ürituse kuupäev(ad)</t>
  </si>
  <si>
    <t>Konkreetse ürituse toimumiskoht</t>
  </si>
  <si>
    <t>Osalejate andmed</t>
  </si>
  <si>
    <t>R3 tähtaeg 01.10</t>
  </si>
  <si>
    <t>R1 tähtaeg 01.02</t>
  </si>
  <si>
    <t>R2 tähtaeg 01.05</t>
  </si>
  <si>
    <t>vanuses 13-14</t>
  </si>
  <si>
    <t>vanuses 15-17</t>
  </si>
  <si>
    <t>vanuses 18-25</t>
  </si>
  <si>
    <t>vanuses 26-30</t>
  </si>
  <si>
    <t>vanues 18-25</t>
  </si>
  <si>
    <t>Toetuskõlblikud osalevad noored</t>
  </si>
  <si>
    <t xml:space="preserve">Täita tuleb lahtrid, mis on kollased. </t>
  </si>
  <si>
    <t>Näited</t>
  </si>
  <si>
    <t>Selgitused</t>
  </si>
  <si>
    <t>Lisakommentaarid</t>
  </si>
  <si>
    <r>
      <rPr>
        <b/>
        <sz val="11"/>
        <color theme="1"/>
        <rFont val="Calibri"/>
        <family val="2"/>
        <charset val="186"/>
        <scheme val="minor"/>
      </rPr>
      <t>2.</t>
    </r>
    <r>
      <rPr>
        <sz val="11"/>
        <color theme="1"/>
        <rFont val="Calibri"/>
        <family val="2"/>
        <charset val="186"/>
        <scheme val="minor"/>
      </rPr>
      <t xml:space="preserve"> Järgmiseks tuleb täita tabel </t>
    </r>
    <r>
      <rPr>
        <b/>
        <sz val="11"/>
        <color theme="1"/>
        <rFont val="Calibri"/>
        <family val="2"/>
        <charset val="186"/>
        <scheme val="minor"/>
      </rPr>
      <t>ürituste</t>
    </r>
    <r>
      <rPr>
        <sz val="11"/>
        <color theme="1"/>
        <rFont val="Calibri"/>
        <family val="2"/>
        <charset val="186"/>
        <scheme val="minor"/>
      </rPr>
      <t xml:space="preserve"> kaupa </t>
    </r>
  </si>
  <si>
    <r>
      <t xml:space="preserve">Esimene tabeli osa on osalevatele </t>
    </r>
    <r>
      <rPr>
        <b/>
        <sz val="11"/>
        <color theme="1"/>
        <rFont val="Calibri"/>
        <family val="2"/>
        <charset val="186"/>
        <scheme val="minor"/>
      </rPr>
      <t>noortele</t>
    </r>
    <r>
      <rPr>
        <sz val="11"/>
        <color theme="1"/>
        <rFont val="Calibri"/>
        <family val="2"/>
        <charset val="186"/>
        <scheme val="minor"/>
      </rPr>
      <t xml:space="preserve"> (vanuses 13-30)</t>
    </r>
  </si>
  <si>
    <t>Valemid</t>
  </si>
  <si>
    <t>Mehed</t>
  </si>
  <si>
    <t>Naised</t>
  </si>
  <si>
    <t>Täidetakse ainult osalenud noorte kohta</t>
  </si>
  <si>
    <t>Mida teha kui....</t>
  </si>
  <si>
    <r>
      <t xml:space="preserve">Käesolev </t>
    </r>
    <r>
      <rPr>
        <b/>
        <i/>
        <sz val="11"/>
        <color theme="1"/>
        <rFont val="Calibri"/>
        <family val="2"/>
        <charset val="186"/>
        <scheme val="minor"/>
      </rPr>
      <t xml:space="preserve">Excel file </t>
    </r>
    <r>
      <rPr>
        <b/>
        <sz val="11"/>
        <color theme="1"/>
        <rFont val="Calibri"/>
        <family val="2"/>
        <charset val="186"/>
        <scheme val="minor"/>
      </rPr>
      <t xml:space="preserve">tuleb esitada: </t>
    </r>
  </si>
  <si>
    <t>JUHISED - loe hoolikalt enne täitma asumist!</t>
  </si>
  <si>
    <r>
      <t xml:space="preserve">a) </t>
    </r>
    <r>
      <rPr>
        <sz val="11"/>
        <color theme="1"/>
        <rFont val="Calibri"/>
        <family val="2"/>
        <charset val="186"/>
        <scheme val="minor"/>
      </rPr>
      <t>elektroonselt koos lõpparuandega,</t>
    </r>
  </si>
  <si>
    <r>
      <t xml:space="preserve">b) </t>
    </r>
    <r>
      <rPr>
        <sz val="11"/>
        <color theme="1"/>
        <rFont val="Calibri"/>
        <family val="2"/>
        <charset val="186"/>
        <scheme val="minor"/>
      </rPr>
      <t>paberkandjal koos kõigist üritustest osavõtnute originaalallkirjadega.</t>
    </r>
  </si>
  <si>
    <t>b) üritusi on kokku rohkem kui viis,</t>
  </si>
  <si>
    <t>c) ridade või lehekülgede kopeerimisel läheb midagi valesti,</t>
  </si>
  <si>
    <t>d) printimisel läheb midagi viltu,</t>
  </si>
  <si>
    <t>e) juhtub veel midagi ootamatut</t>
  </si>
  <si>
    <t xml:space="preserve">e-post: liisi.erlang@archimedes.ee </t>
  </si>
  <si>
    <t>tel: 69 79 229</t>
  </si>
  <si>
    <t>... kirjuta või helista Liisi Erlangile:</t>
  </si>
  <si>
    <t>Rohelised lahtrid on valemitega; neid muuta ei tohi.</t>
  </si>
  <si>
    <t xml:space="preserve">1. Alusta faili täitmist lehelt "Üldandmed". </t>
  </si>
  <si>
    <t>Lepingus toodud projektinimi</t>
  </si>
  <si>
    <t xml:space="preserve">Projekti taotluse number </t>
  </si>
  <si>
    <t>Taotluse esitanud organisatsiooni või noortegrupi nimi</t>
  </si>
  <si>
    <t>Märgi ära, millisesse taotlusvooru projekti esitasite</t>
  </si>
  <si>
    <t>Projekti alguskuupäev vastavalt lepingule</t>
  </si>
  <si>
    <r>
      <t xml:space="preserve">Valem arvutab välja kuupäeva, millest </t>
    </r>
    <r>
      <rPr>
        <b/>
        <sz val="11"/>
        <color theme="1"/>
        <rFont val="Calibri"/>
        <family val="2"/>
        <charset val="186"/>
        <scheme val="minor"/>
      </rPr>
      <t>hiljem</t>
    </r>
    <r>
      <rPr>
        <sz val="11"/>
        <color theme="1"/>
        <rFont val="Calibri"/>
        <family val="2"/>
        <charset val="186"/>
        <scheme val="minor"/>
      </rPr>
      <t xml:space="preserve"> ei tohi ükski osaleja sündinud olla. </t>
    </r>
  </si>
  <si>
    <r>
      <t xml:space="preserve">Valem arvutab välja kuupäeva, millest </t>
    </r>
    <r>
      <rPr>
        <b/>
        <sz val="11"/>
        <color theme="1"/>
        <rFont val="Calibri"/>
        <family val="2"/>
        <charset val="186"/>
        <scheme val="minor"/>
      </rPr>
      <t>varem</t>
    </r>
    <r>
      <rPr>
        <sz val="11"/>
        <color theme="1"/>
        <rFont val="Calibri"/>
        <family val="2"/>
        <charset val="186"/>
        <scheme val="minor"/>
      </rPr>
      <t xml:space="preserve"> ei tohi ükski osaleja sündinud olla. </t>
    </r>
  </si>
  <si>
    <t>Toetuskõlblik osaleja ei tohi projekti taotlustähtajal olla vanem kui 30-aastane.</t>
  </si>
  <si>
    <r>
      <rPr>
        <b/>
        <sz val="11"/>
        <color theme="1"/>
        <rFont val="Calibri"/>
        <family val="2"/>
        <charset val="186"/>
        <scheme val="minor"/>
      </rPr>
      <t>Näide</t>
    </r>
    <r>
      <rPr>
        <sz val="11"/>
        <color theme="1"/>
        <rFont val="Calibri"/>
        <family val="2"/>
        <charset val="186"/>
        <scheme val="minor"/>
      </rPr>
      <t>: kui projekti alguskuupäev on 01.08.2013, siis ei tohi osaleja olla sündinud hiljem kui 01.08.2000. Osaleja, kes on sündinud 02.08.2000 ei ole  toetuskõlblik.</t>
    </r>
  </si>
  <si>
    <r>
      <rPr>
        <b/>
        <sz val="11"/>
        <color theme="1"/>
        <rFont val="Calibri"/>
        <family val="2"/>
        <charset val="186"/>
        <scheme val="minor"/>
      </rPr>
      <t>Näide</t>
    </r>
    <r>
      <rPr>
        <sz val="11"/>
        <color theme="1"/>
        <rFont val="Calibri"/>
        <family val="2"/>
        <charset val="186"/>
        <scheme val="minor"/>
      </rPr>
      <t xml:space="preserve">: kui projektitaotluse esitamise tähtaeg on 01.05.2013, siis ei tohi osaleja olla sündinud varem kui 01.05.1982. Osaleja, kes on sündinud 30.04.1982 ei ole toetuskõlblik. </t>
    </r>
  </si>
  <si>
    <t>Osalevad riigid</t>
  </si>
  <si>
    <t>Vali nimekirjast kõik programmiriigid, mille esindajad teie projekti raames toimuvatest üritustest osa võtavad.</t>
  </si>
  <si>
    <t>Kui üritusi on rohkem kui viis, siis tuleb teha lisaleht ja kopeerida kogu esimese ürituse sisu uuele lehele</t>
  </si>
  <si>
    <t>Osalejad tuleb ära jagada vastavalt nende rollile:</t>
  </si>
  <si>
    <r>
      <t>Teine tabeli osa on osalevatele</t>
    </r>
    <r>
      <rPr>
        <b/>
        <sz val="11"/>
        <color theme="1"/>
        <rFont val="Calibri"/>
        <family val="2"/>
        <charset val="186"/>
        <scheme val="minor"/>
      </rPr>
      <t xml:space="preserve"> ekspertidele ja otsutajatele</t>
    </r>
  </si>
  <si>
    <r>
      <t xml:space="preserve">Kolmas tabeli osa on osalevatale </t>
    </r>
    <r>
      <rPr>
        <b/>
        <sz val="11"/>
        <color theme="1"/>
        <rFont val="Calibri"/>
        <family val="2"/>
        <charset val="186"/>
        <scheme val="minor"/>
      </rPr>
      <t>korraldajatele</t>
    </r>
  </si>
  <si>
    <t xml:space="preserve">Märgi ära, millist riiki üritusel osaleja esindab ehk teiste sõnadega, millises riigis osaleja seaduslikult elab (residentsusriik). Siia ei märgita sünniriiki, rahvust ega kodakondsust. </t>
  </si>
  <si>
    <r>
      <rPr>
        <b/>
        <sz val="11"/>
        <color theme="1"/>
        <rFont val="Calibri"/>
        <family val="2"/>
        <charset val="186"/>
        <scheme val="minor"/>
      </rPr>
      <t>Näide:</t>
    </r>
    <r>
      <rPr>
        <sz val="11"/>
        <color theme="1"/>
        <rFont val="Calibri"/>
        <family val="2"/>
        <charset val="186"/>
        <scheme val="minor"/>
      </rPr>
      <t xml:space="preserve"> kui projektis osaleb Eesti kodakondsusega vene rahvusest noor, kes tegelikult elab Taanis, siis tema elukohariigiks tuleb märkida Taani. </t>
    </r>
  </si>
  <si>
    <r>
      <t xml:space="preserve">Märgi ära, mis aastal on osaleja sündinud. Kuigi märkida tuleb vaid sünniaasta, siis taotleja kohustus on arvesse võtta ka </t>
    </r>
    <r>
      <rPr>
        <b/>
        <sz val="11"/>
        <color theme="1"/>
        <rFont val="Calibri"/>
        <family val="2"/>
        <charset val="186"/>
        <scheme val="minor"/>
      </rPr>
      <t>osaleja sünnikuupäeva</t>
    </r>
    <r>
      <rPr>
        <sz val="11"/>
        <color theme="1"/>
        <rFont val="Calibri"/>
        <family val="2"/>
        <charset val="186"/>
        <scheme val="minor"/>
      </rPr>
      <t xml:space="preserve">. Ekspertide, otsustajate ja korraldajate puhul pole sünniaeg oluline. </t>
    </r>
  </si>
  <si>
    <r>
      <t xml:space="preserve">Tabel teeb liiga noore ja liiga vana osaleja sünniaasta lahtri </t>
    </r>
    <r>
      <rPr>
        <sz val="11"/>
        <rFont val="Calibri"/>
        <family val="2"/>
        <charset val="186"/>
        <scheme val="minor"/>
      </rPr>
      <t xml:space="preserve">punaseks. Need osalejad pole toetuskõlblikud, st et nendega seonduvad kulud võidakse lõplikust toetussummast maha arvestada. </t>
    </r>
  </si>
  <si>
    <t xml:space="preserve">Kui kõik üritused on läbi saanud, siis tuleb igal üritusel osalenud noorte andmed kopeerida koondnimekirja. See tähendab, et kõikidel lehtedel olev info peab lõpuks kajastuma ka lehel "Koondnimekiri". </t>
  </si>
  <si>
    <t xml:space="preserve">Sorteeri välja osalejad, kes on osalenud mitmel erineval üritusel. See tähendab, et kui üks osaleja võttis osa mitmest üritusest, siis koondnimekirja tuleb tema nimi sisestada ainult ühe korra. </t>
  </si>
  <si>
    <t xml:space="preserve">Tabel arvutab välja osalejate arvu elukohariigi ja vanuste kaupa. </t>
  </si>
  <si>
    <t>Nimekirja kopeerimisel tuleb valida vasakult servast kogu rida (mitte ainult kopeeritavad lahtrid) ning lehele "Koondnimekiri" sisestada käsuga "insert copied cells".</t>
  </si>
  <si>
    <t>a) üritustest osa võtnud riike on rohkem kui 15,</t>
  </si>
  <si>
    <t>Lehel "Üldandmed" valitud riigid on esile tõstetud rohelise värviga, ülejäänud valemitabelid on mitteaktiivsed ja halli värvi.</t>
  </si>
  <si>
    <t>3. Leht "Koondnimekiri"</t>
  </si>
  <si>
    <t>4. Leht "Koondtabelid"</t>
  </si>
  <si>
    <t>Toetuskõlblik osaleja peab projekti alguseks olema vähemalt 13-aastane.</t>
  </si>
  <si>
    <t>Kõik andmed tulevad lehelt "Üldandmed"</t>
  </si>
  <si>
    <r>
      <t xml:space="preserve">Leht "Koondtabelid" on mõeldud selleks, et taotlejal oleks lihtsam välja arvutada projektis osalenud noorte arvu vanuse ja elukohariigi kaupa, mida küsitakse </t>
    </r>
    <r>
      <rPr>
        <b/>
        <sz val="11"/>
        <color theme="1"/>
        <rFont val="Calibri"/>
        <family val="2"/>
        <charset val="186"/>
        <scheme val="minor"/>
      </rPr>
      <t>lõpparuandes (Osa III, lk 5)</t>
    </r>
    <r>
      <rPr>
        <sz val="11"/>
        <color theme="1"/>
        <rFont val="Calibri"/>
        <family val="2"/>
        <charset val="186"/>
        <scheme val="minor"/>
      </rPr>
      <t>.</t>
    </r>
  </si>
  <si>
    <t>Osalejate koondtabel täitub ise. Ekspertide ja otsutajate koondtabel tuleb aga täita käsitsi, võttes aluseks varasemalt kirja pandud info ürituste kaupa.</t>
  </si>
  <si>
    <r>
      <rPr>
        <i/>
        <sz val="11"/>
        <color theme="1"/>
        <rFont val="Calibri"/>
        <family val="2"/>
        <charset val="186"/>
        <scheme val="minor"/>
      </rPr>
      <t>Excel</t>
    </r>
    <r>
      <rPr>
        <sz val="11"/>
        <color theme="1"/>
        <rFont val="Calibri"/>
        <family val="2"/>
        <charset val="186"/>
        <scheme val="minor"/>
      </rPr>
      <t xml:space="preserve"> jätab toetuskõlbmatud osalejad koondtabeli tegemisel arvestusest välja.</t>
    </r>
  </si>
  <si>
    <t>Ridu tuleb lisada sellest reast üleval pool</t>
  </si>
  <si>
    <t>Kõik osalevad noored</t>
  </si>
  <si>
    <t xml:space="preserve">Ridu tuleb lisada sellest reast üleval pool </t>
  </si>
  <si>
    <t>Osalevad/osalenud korraldajad/grupijuhid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</si>
</sst>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86"/>
      <scheme val="minor"/>
    </font>
    <font>
      <sz val="9"/>
      <color theme="1"/>
      <name val="Arial"/>
      <family val="2"/>
      <charset val="186"/>
    </font>
    <font>
      <i/>
      <sz val="8"/>
      <color theme="1"/>
      <name val="Arial"/>
      <family val="2"/>
      <charset val="186"/>
    </font>
    <font>
      <b/>
      <i/>
      <sz val="10"/>
      <color theme="1"/>
      <name val="Arial"/>
      <family val="2"/>
      <charset val="186"/>
    </font>
    <font>
      <b/>
      <i/>
      <sz val="9"/>
      <color theme="1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9"/>
      <color indexed="81"/>
      <name val="Tahoma"/>
      <family val="2"/>
      <charset val="186"/>
    </font>
    <font>
      <i/>
      <sz val="11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19" xfId="0" applyBorder="1" applyAlignment="1">
      <alignment wrapText="1"/>
    </xf>
    <xf numFmtId="0" fontId="0" fillId="0" borderId="0" xfId="0" applyBorder="1" applyAlignment="1">
      <alignment wrapText="1"/>
    </xf>
    <xf numFmtId="0" fontId="0" fillId="3" borderId="19" xfId="0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2" borderId="19" xfId="0" applyFill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7" fillId="2" borderId="19" xfId="0" applyFont="1" applyFill="1" applyBorder="1" applyAlignment="1">
      <alignment wrapText="1"/>
    </xf>
    <xf numFmtId="0" fontId="12" fillId="2" borderId="19" xfId="0" applyFont="1" applyFill="1" applyBorder="1" applyAlignment="1">
      <alignment wrapText="1"/>
    </xf>
    <xf numFmtId="0" fontId="5" fillId="2" borderId="19" xfId="0" applyFont="1" applyFill="1" applyBorder="1" applyAlignment="1">
      <alignment wrapText="1"/>
    </xf>
    <xf numFmtId="0" fontId="7" fillId="0" borderId="19" xfId="0" applyFont="1" applyBorder="1" applyAlignment="1">
      <alignment wrapText="1"/>
    </xf>
    <xf numFmtId="14" fontId="7" fillId="2" borderId="19" xfId="0" applyNumberFormat="1" applyFont="1" applyFill="1" applyBorder="1" applyAlignment="1" applyProtection="1">
      <alignment wrapText="1"/>
    </xf>
    <xf numFmtId="1" fontId="7" fillId="2" borderId="19" xfId="0" applyNumberFormat="1" applyFont="1" applyFill="1" applyBorder="1" applyProtection="1"/>
    <xf numFmtId="0" fontId="0" fillId="0" borderId="19" xfId="0" applyBorder="1" applyProtection="1">
      <protection locked="0"/>
    </xf>
    <xf numFmtId="0" fontId="0" fillId="3" borderId="19" xfId="0" applyFill="1" applyBorder="1" applyProtection="1">
      <protection locked="0"/>
    </xf>
    <xf numFmtId="0" fontId="0" fillId="0" borderId="0" xfId="0" applyProtection="1">
      <protection locked="0"/>
    </xf>
    <xf numFmtId="14" fontId="0" fillId="3" borderId="19" xfId="0" applyNumberFormat="1" applyFill="1" applyBorder="1" applyProtection="1">
      <protection locked="0"/>
    </xf>
    <xf numFmtId="0" fontId="0" fillId="0" borderId="19" xfId="0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4" fontId="0" fillId="2" borderId="19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4" fontId="0" fillId="3" borderId="19" xfId="0" applyNumberFormat="1" applyFill="1" applyBorder="1" applyAlignment="1" applyProtection="1">
      <alignment wrapText="1"/>
      <protection locked="0"/>
    </xf>
    <xf numFmtId="14" fontId="0" fillId="2" borderId="19" xfId="0" applyNumberFormat="1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0" fontId="5" fillId="0" borderId="0" xfId="0" applyFo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3" borderId="20" xfId="0" applyFill="1" applyBorder="1" applyProtection="1">
      <protection locked="0"/>
    </xf>
    <xf numFmtId="0" fontId="0" fillId="3" borderId="21" xfId="0" applyFill="1" applyBorder="1" applyProtection="1">
      <protection locked="0"/>
    </xf>
    <xf numFmtId="14" fontId="0" fillId="3" borderId="21" xfId="0" applyNumberFormat="1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14" fontId="0" fillId="0" borderId="0" xfId="0" applyNumberFormat="1" applyBorder="1" applyProtection="1">
      <protection locked="0"/>
    </xf>
    <xf numFmtId="0" fontId="0" fillId="2" borderId="0" xfId="0" applyFill="1" applyProtection="1">
      <protection locked="0"/>
    </xf>
    <xf numFmtId="14" fontId="0" fillId="0" borderId="0" xfId="0" applyNumberFormat="1" applyProtection="1">
      <protection locked="0"/>
    </xf>
    <xf numFmtId="0" fontId="0" fillId="2" borderId="0" xfId="0" applyFill="1" applyProtection="1"/>
    <xf numFmtId="0" fontId="0" fillId="0" borderId="0" xfId="0" applyProtection="1"/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</xf>
    <xf numFmtId="14" fontId="0" fillId="2" borderId="19" xfId="0" applyNumberFormat="1" applyFill="1" applyBorder="1" applyProtection="1"/>
    <xf numFmtId="0" fontId="0" fillId="2" borderId="19" xfId="0" applyFill="1" applyBorder="1" applyProtection="1"/>
    <xf numFmtId="14" fontId="0" fillId="2" borderId="19" xfId="0" applyNumberFormat="1" applyFill="1" applyBorder="1" applyAlignment="1" applyProtection="1">
      <alignment wrapText="1"/>
    </xf>
    <xf numFmtId="1" fontId="0" fillId="2" borderId="19" xfId="0" applyNumberFormat="1" applyFill="1" applyBorder="1" applyProtection="1"/>
    <xf numFmtId="14" fontId="0" fillId="0" borderId="19" xfId="0" applyNumberFormat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21" xfId="0" applyBorder="1" applyProtection="1">
      <protection locked="0"/>
    </xf>
    <xf numFmtId="14" fontId="0" fillId="0" borderId="21" xfId="0" applyNumberFormat="1" applyBorder="1" applyProtection="1">
      <protection locked="0"/>
    </xf>
    <xf numFmtId="0" fontId="0" fillId="0" borderId="0" xfId="0" applyFill="1" applyProtection="1">
      <protection locked="0"/>
    </xf>
    <xf numFmtId="14" fontId="0" fillId="0" borderId="0" xfId="0" applyNumberFormat="1" applyFill="1" applyProtection="1"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right" vertical="center" wrapText="1"/>
      <protection locked="0"/>
    </xf>
    <xf numFmtId="0" fontId="1" fillId="2" borderId="3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vertical="center" wrapText="1"/>
    </xf>
    <xf numFmtId="0" fontId="4" fillId="2" borderId="19" xfId="0" applyFont="1" applyFill="1" applyBorder="1" applyAlignment="1" applyProtection="1">
      <alignment horizontal="righ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14" fontId="0" fillId="0" borderId="0" xfId="0" applyNumberFormat="1" applyFill="1" applyProtection="1"/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11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14" fontId="5" fillId="0" borderId="0" xfId="0" applyNumberFormat="1" applyFont="1" applyAlignment="1" applyProtection="1">
      <alignment horizontal="left"/>
      <protection locked="0"/>
    </xf>
    <xf numFmtId="0" fontId="3" fillId="4" borderId="9" xfId="0" applyFont="1" applyFill="1" applyBorder="1" applyAlignment="1" applyProtection="1">
      <alignment vertical="center" wrapText="1"/>
      <protection locked="0"/>
    </xf>
    <xf numFmtId="0" fontId="3" fillId="4" borderId="8" xfId="0" applyFont="1" applyFill="1" applyBorder="1" applyAlignment="1" applyProtection="1">
      <alignment vertical="center" wrapText="1"/>
      <protection locked="0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horizontal="justify" vertical="center" wrapText="1"/>
      <protection locked="0"/>
    </xf>
    <xf numFmtId="0" fontId="2" fillId="0" borderId="8" xfId="0" applyFont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1" fillId="3" borderId="15" xfId="0" applyFont="1" applyFill="1" applyBorder="1" applyAlignment="1" applyProtection="1">
      <alignment vertical="center" wrapText="1"/>
      <protection locked="0"/>
    </xf>
    <xf numFmtId="0" fontId="1" fillId="3" borderId="16" xfId="0" applyFont="1" applyFill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justify" vertical="center" wrapText="1"/>
      <protection locked="0"/>
    </xf>
    <xf numFmtId="0" fontId="3" fillId="4" borderId="8" xfId="0" applyFont="1" applyFill="1" applyBorder="1" applyAlignment="1" applyProtection="1">
      <alignment horizontal="justify" vertical="center" wrapText="1"/>
      <protection locked="0"/>
    </xf>
    <xf numFmtId="0" fontId="3" fillId="4" borderId="1" xfId="0" applyFont="1" applyFill="1" applyBorder="1" applyAlignment="1" applyProtection="1">
      <alignment horizontal="justify"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3" borderId="13" xfId="0" applyFont="1" applyFill="1" applyBorder="1" applyAlignment="1" applyProtection="1">
      <alignment vertical="center" wrapText="1"/>
      <protection locked="0"/>
    </xf>
    <xf numFmtId="0" fontId="1" fillId="3" borderId="14" xfId="0" applyFont="1" applyFill="1" applyBorder="1" applyAlignment="1" applyProtection="1">
      <alignment vertical="center" wrapText="1"/>
      <protection locked="0"/>
    </xf>
    <xf numFmtId="0" fontId="1" fillId="3" borderId="17" xfId="0" applyFont="1" applyFill="1" applyBorder="1" applyAlignment="1" applyProtection="1">
      <alignment vertical="center" wrapText="1"/>
      <protection locked="0"/>
    </xf>
    <xf numFmtId="0" fontId="1" fillId="3" borderId="18" xfId="0" applyFont="1" applyFill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horizontal="right" vertical="center" wrapText="1"/>
      <protection locked="0"/>
    </xf>
    <xf numFmtId="0" fontId="4" fillId="0" borderId="5" xfId="0" applyFont="1" applyBorder="1" applyAlignment="1" applyProtection="1">
      <alignment horizontal="right" vertical="center" wrapText="1"/>
      <protection locked="0"/>
    </xf>
  </cellXfs>
  <cellStyles count="1">
    <cellStyle name="Normal" xfId="0" builtinId="0"/>
  </cellStyles>
  <dxfs count="141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tabSelected="1" workbookViewId="0">
      <selection sqref="A1:XFD1"/>
    </sheetView>
  </sheetViews>
  <sheetFormatPr defaultRowHeight="15" x14ac:dyDescent="0.25"/>
  <cols>
    <col min="1" max="1" width="37.140625" style="2" bestFit="1" customWidth="1"/>
    <col min="2" max="2" width="50.5703125" style="2" customWidth="1"/>
    <col min="3" max="3" width="34.85546875" style="2" customWidth="1"/>
    <col min="4" max="4" width="44.140625" style="2" customWidth="1"/>
    <col min="5" max="16384" width="9.140625" style="2"/>
  </cols>
  <sheetData>
    <row r="1" spans="1:12" s="78" customFormat="1" ht="15.75" x14ac:dyDescent="0.25">
      <c r="A1" s="78" t="s">
        <v>113</v>
      </c>
    </row>
    <row r="2" spans="1:12" x14ac:dyDescent="0.25">
      <c r="A2" s="80" t="s">
        <v>112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x14ac:dyDescent="0.25">
      <c r="A3" s="76" t="s">
        <v>114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x14ac:dyDescent="0.25">
      <c r="A4" s="76" t="s">
        <v>115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s="79" customFormat="1" x14ac:dyDescent="0.25">
      <c r="A7" s="79" t="s">
        <v>111</v>
      </c>
    </row>
    <row r="8" spans="1:12" s="77" customFormat="1" x14ac:dyDescent="0.25">
      <c r="A8" s="77" t="s">
        <v>149</v>
      </c>
    </row>
    <row r="9" spans="1:12" s="77" customFormat="1" x14ac:dyDescent="0.25">
      <c r="A9" s="77" t="s">
        <v>116</v>
      </c>
    </row>
    <row r="10" spans="1:12" s="77" customFormat="1" x14ac:dyDescent="0.25">
      <c r="A10" s="77" t="s">
        <v>117</v>
      </c>
    </row>
    <row r="11" spans="1:12" s="77" customFormat="1" x14ac:dyDescent="0.25">
      <c r="A11" s="77" t="s">
        <v>118</v>
      </c>
    </row>
    <row r="12" spans="1:12" s="77" customFormat="1" x14ac:dyDescent="0.25">
      <c r="A12" s="77" t="s">
        <v>119</v>
      </c>
    </row>
    <row r="13" spans="1:12" s="4" customFormat="1" x14ac:dyDescent="0.25">
      <c r="A13" s="10" t="s">
        <v>122</v>
      </c>
      <c r="B13" s="9" t="s">
        <v>120</v>
      </c>
    </row>
    <row r="14" spans="1:12" s="6" customFormat="1" x14ac:dyDescent="0.25">
      <c r="B14" s="9" t="s">
        <v>121</v>
      </c>
    </row>
    <row r="15" spans="1:12" s="6" customFormat="1" x14ac:dyDescent="0.25"/>
    <row r="16" spans="1:12" x14ac:dyDescent="0.25">
      <c r="A16" s="4"/>
    </row>
    <row r="17" spans="1:12" x14ac:dyDescent="0.25">
      <c r="A17" s="11" t="s">
        <v>83</v>
      </c>
    </row>
    <row r="18" spans="1:12" x14ac:dyDescent="0.25">
      <c r="A18" s="3" t="s">
        <v>101</v>
      </c>
    </row>
    <row r="19" spans="1:12" ht="30" x14ac:dyDescent="0.25">
      <c r="A19" s="12" t="s">
        <v>123</v>
      </c>
    </row>
    <row r="22" spans="1:12" x14ac:dyDescent="0.25">
      <c r="A22" s="12"/>
      <c r="B22" s="13" t="s">
        <v>103</v>
      </c>
      <c r="C22" s="13" t="s">
        <v>104</v>
      </c>
      <c r="D22" s="13" t="s">
        <v>102</v>
      </c>
    </row>
    <row r="23" spans="1:12" ht="30" x14ac:dyDescent="0.25">
      <c r="A23" s="13" t="s">
        <v>124</v>
      </c>
      <c r="B23" s="7"/>
      <c r="C23" s="7"/>
      <c r="D23" s="7"/>
    </row>
    <row r="24" spans="1:12" x14ac:dyDescent="0.25">
      <c r="A24" s="1"/>
      <c r="B24" s="1"/>
      <c r="C24" s="1"/>
      <c r="D24" s="1"/>
    </row>
    <row r="25" spans="1:12" x14ac:dyDescent="0.25">
      <c r="A25" s="1" t="s">
        <v>3</v>
      </c>
      <c r="B25" s="1" t="s">
        <v>125</v>
      </c>
      <c r="C25" s="1"/>
      <c r="D25" s="1"/>
      <c r="G25" s="5"/>
      <c r="H25" s="5"/>
      <c r="I25" s="5"/>
      <c r="J25" s="5"/>
      <c r="K25" s="5"/>
      <c r="L25" s="5"/>
    </row>
    <row r="26" spans="1:12" x14ac:dyDescent="0.25">
      <c r="A26" s="1" t="s">
        <v>81</v>
      </c>
      <c r="B26" s="1" t="s">
        <v>126</v>
      </c>
      <c r="C26" s="1"/>
      <c r="D26" s="1"/>
      <c r="G26" s="5"/>
      <c r="H26" s="5"/>
      <c r="I26" s="5"/>
      <c r="J26" s="5"/>
      <c r="K26" s="5"/>
      <c r="L26" s="5"/>
    </row>
    <row r="27" spans="1:12" ht="30" x14ac:dyDescent="0.25">
      <c r="A27" s="1" t="s">
        <v>82</v>
      </c>
      <c r="B27" s="1" t="s">
        <v>127</v>
      </c>
      <c r="C27" s="1"/>
      <c r="D27" s="1"/>
    </row>
    <row r="28" spans="1:12" x14ac:dyDescent="0.25">
      <c r="A28" s="75" t="s">
        <v>43</v>
      </c>
      <c r="B28" s="75" t="s">
        <v>128</v>
      </c>
      <c r="C28" s="1" t="s">
        <v>93</v>
      </c>
      <c r="D28" s="1"/>
    </row>
    <row r="29" spans="1:12" x14ac:dyDescent="0.25">
      <c r="A29" s="75"/>
      <c r="B29" s="75"/>
      <c r="C29" s="1" t="s">
        <v>94</v>
      </c>
      <c r="D29" s="1"/>
    </row>
    <row r="30" spans="1:12" x14ac:dyDescent="0.25">
      <c r="A30" s="75"/>
      <c r="B30" s="75"/>
      <c r="C30" s="1" t="s">
        <v>92</v>
      </c>
      <c r="D30" s="1"/>
    </row>
    <row r="31" spans="1:12" x14ac:dyDescent="0.25">
      <c r="A31" s="1" t="s">
        <v>44</v>
      </c>
      <c r="B31" s="1" t="s">
        <v>129</v>
      </c>
      <c r="C31" s="1"/>
      <c r="D31" s="1"/>
    </row>
    <row r="32" spans="1:12" ht="60" x14ac:dyDescent="0.25">
      <c r="A32" s="1" t="s">
        <v>84</v>
      </c>
      <c r="B32" s="1" t="s">
        <v>130</v>
      </c>
      <c r="C32" s="1" t="s">
        <v>153</v>
      </c>
      <c r="D32" s="1" t="s">
        <v>133</v>
      </c>
    </row>
    <row r="33" spans="1:4" ht="60" x14ac:dyDescent="0.25">
      <c r="A33" s="1" t="s">
        <v>45</v>
      </c>
      <c r="B33" s="1" t="s">
        <v>131</v>
      </c>
      <c r="C33" s="1" t="s">
        <v>132</v>
      </c>
      <c r="D33" s="1" t="s">
        <v>134</v>
      </c>
    </row>
    <row r="34" spans="1:4" ht="45" x14ac:dyDescent="0.25">
      <c r="A34" s="1" t="s">
        <v>135</v>
      </c>
      <c r="B34" s="1" t="s">
        <v>136</v>
      </c>
      <c r="C34" s="1"/>
      <c r="D34" s="1"/>
    </row>
    <row r="35" spans="1:4" x14ac:dyDescent="0.25">
      <c r="A35" s="1"/>
      <c r="B35" s="1"/>
      <c r="C35" s="1"/>
      <c r="D35" s="1"/>
    </row>
    <row r="36" spans="1:4" ht="45" x14ac:dyDescent="0.25">
      <c r="A36" s="7" t="s">
        <v>105</v>
      </c>
      <c r="B36" s="7" t="s">
        <v>85</v>
      </c>
      <c r="C36" s="7" t="s">
        <v>137</v>
      </c>
      <c r="D36" s="7"/>
    </row>
    <row r="37" spans="1:4" x14ac:dyDescent="0.25">
      <c r="A37" s="1"/>
      <c r="B37" s="1"/>
      <c r="C37" s="1"/>
      <c r="D37" s="1"/>
    </row>
    <row r="38" spans="1:4" x14ac:dyDescent="0.25">
      <c r="A38" s="1" t="s">
        <v>3</v>
      </c>
      <c r="B38" s="1" t="s">
        <v>86</v>
      </c>
      <c r="C38" s="1"/>
      <c r="D38" s="1"/>
    </row>
    <row r="39" spans="1:4" x14ac:dyDescent="0.25">
      <c r="A39" s="1" t="s">
        <v>0</v>
      </c>
      <c r="B39" s="1" t="s">
        <v>87</v>
      </c>
      <c r="C39" s="1"/>
      <c r="D39" s="1"/>
    </row>
    <row r="40" spans="1:4" x14ac:dyDescent="0.25">
      <c r="A40" s="1" t="s">
        <v>88</v>
      </c>
      <c r="B40" s="1" t="s">
        <v>89</v>
      </c>
      <c r="C40" s="1"/>
      <c r="D40" s="1"/>
    </row>
    <row r="41" spans="1:4" x14ac:dyDescent="0.25">
      <c r="A41" s="1" t="s">
        <v>2</v>
      </c>
      <c r="B41" s="1" t="s">
        <v>90</v>
      </c>
      <c r="C41" s="1"/>
      <c r="D41" s="1"/>
    </row>
    <row r="42" spans="1:4" x14ac:dyDescent="0.25">
      <c r="A42" s="1"/>
      <c r="B42" s="1"/>
      <c r="C42" s="1"/>
      <c r="D42" s="1"/>
    </row>
    <row r="43" spans="1:4" x14ac:dyDescent="0.25">
      <c r="A43" s="1" t="s">
        <v>43</v>
      </c>
      <c r="B43" s="74" t="s">
        <v>154</v>
      </c>
      <c r="C43" s="1"/>
      <c r="D43" s="1"/>
    </row>
    <row r="44" spans="1:4" x14ac:dyDescent="0.25">
      <c r="A44" s="1" t="s">
        <v>44</v>
      </c>
      <c r="B44" s="74"/>
      <c r="C44" s="1"/>
      <c r="D44" s="1"/>
    </row>
    <row r="45" spans="1:4" x14ac:dyDescent="0.25">
      <c r="A45" s="1" t="s">
        <v>84</v>
      </c>
      <c r="B45" s="74"/>
      <c r="C45" s="1"/>
      <c r="D45" s="1"/>
    </row>
    <row r="46" spans="1:4" x14ac:dyDescent="0.25">
      <c r="A46" s="1" t="s">
        <v>45</v>
      </c>
      <c r="B46" s="74"/>
      <c r="C46" s="1"/>
      <c r="D46" s="1"/>
    </row>
    <row r="47" spans="1:4" x14ac:dyDescent="0.25">
      <c r="A47" s="1"/>
      <c r="B47" s="1"/>
      <c r="C47" s="1"/>
      <c r="D47" s="1"/>
    </row>
    <row r="48" spans="1:4" x14ac:dyDescent="0.25">
      <c r="A48" s="74" t="s">
        <v>91</v>
      </c>
      <c r="B48" s="1" t="s">
        <v>138</v>
      </c>
      <c r="C48" s="1"/>
      <c r="D48" s="1"/>
    </row>
    <row r="49" spans="1:4" ht="30" customHeight="1" x14ac:dyDescent="0.25">
      <c r="A49" s="74"/>
      <c r="B49" s="1" t="s">
        <v>106</v>
      </c>
      <c r="C49" s="1"/>
      <c r="D49" s="1"/>
    </row>
    <row r="50" spans="1:4" ht="30" customHeight="1" x14ac:dyDescent="0.25">
      <c r="A50" s="74"/>
      <c r="B50" s="1" t="s">
        <v>139</v>
      </c>
      <c r="C50" s="1"/>
      <c r="D50" s="1"/>
    </row>
    <row r="51" spans="1:4" x14ac:dyDescent="0.25">
      <c r="A51" s="74"/>
      <c r="B51" s="1" t="s">
        <v>140</v>
      </c>
      <c r="C51" s="1"/>
      <c r="D51" s="1"/>
    </row>
    <row r="52" spans="1:4" x14ac:dyDescent="0.25">
      <c r="A52" s="1"/>
      <c r="B52" s="1"/>
      <c r="C52" s="1"/>
      <c r="D52" s="1"/>
    </row>
    <row r="53" spans="1:4" ht="60" x14ac:dyDescent="0.25">
      <c r="A53" s="1" t="s">
        <v>6</v>
      </c>
      <c r="B53" s="1" t="s">
        <v>141</v>
      </c>
      <c r="C53" s="1"/>
      <c r="D53" s="1" t="s">
        <v>142</v>
      </c>
    </row>
    <row r="54" spans="1:4" ht="90" x14ac:dyDescent="0.25">
      <c r="A54" s="1" t="s">
        <v>32</v>
      </c>
      <c r="B54" s="1" t="s">
        <v>143</v>
      </c>
      <c r="C54" s="1" t="s">
        <v>144</v>
      </c>
      <c r="D54" s="1"/>
    </row>
    <row r="55" spans="1:4" x14ac:dyDescent="0.25">
      <c r="A55" s="1"/>
      <c r="C55" s="1"/>
      <c r="D55" s="1"/>
    </row>
    <row r="56" spans="1:4" x14ac:dyDescent="0.25">
      <c r="A56" s="1"/>
      <c r="B56" s="1"/>
      <c r="C56" s="1"/>
      <c r="D56" s="1"/>
    </row>
    <row r="57" spans="1:4" x14ac:dyDescent="0.25">
      <c r="A57" s="1"/>
      <c r="B57" s="1"/>
      <c r="C57" s="1"/>
      <c r="D57" s="1"/>
    </row>
    <row r="58" spans="1:4" x14ac:dyDescent="0.25">
      <c r="A58" s="14" t="s">
        <v>151</v>
      </c>
      <c r="B58" s="7" t="s">
        <v>110</v>
      </c>
      <c r="C58" s="7"/>
      <c r="D58" s="7"/>
    </row>
    <row r="59" spans="1:4" x14ac:dyDescent="0.25">
      <c r="A59" s="1"/>
      <c r="B59" s="1"/>
      <c r="C59" s="1"/>
      <c r="D59" s="1"/>
    </row>
    <row r="60" spans="1:4" ht="90" x14ac:dyDescent="0.25">
      <c r="A60" s="1" t="s">
        <v>145</v>
      </c>
      <c r="B60" s="1" t="s">
        <v>146</v>
      </c>
      <c r="C60" s="1" t="s">
        <v>148</v>
      </c>
      <c r="D60" s="1"/>
    </row>
    <row r="61" spans="1:4" x14ac:dyDescent="0.25">
      <c r="A61" s="1"/>
      <c r="B61" s="1"/>
      <c r="C61" s="1"/>
      <c r="D61" s="1"/>
    </row>
    <row r="62" spans="1:4" ht="60" x14ac:dyDescent="0.25">
      <c r="A62" s="1" t="s">
        <v>107</v>
      </c>
      <c r="B62" s="1" t="s">
        <v>147</v>
      </c>
      <c r="C62" s="15" t="s">
        <v>150</v>
      </c>
      <c r="D62" s="1"/>
    </row>
    <row r="63" spans="1:4" x14ac:dyDescent="0.25">
      <c r="A63" s="1"/>
      <c r="B63" s="1"/>
      <c r="C63" s="1"/>
      <c r="D63" s="1"/>
    </row>
    <row r="64" spans="1:4" x14ac:dyDescent="0.25">
      <c r="A64" s="1"/>
      <c r="B64" s="1"/>
      <c r="C64" s="1"/>
      <c r="D64" s="1"/>
    </row>
    <row r="65" spans="1:4" x14ac:dyDescent="0.25">
      <c r="A65" s="14" t="s">
        <v>152</v>
      </c>
      <c r="B65" s="7"/>
      <c r="C65" s="7"/>
      <c r="D65" s="7"/>
    </row>
    <row r="66" spans="1:4" ht="60" x14ac:dyDescent="0.25">
      <c r="A66" s="1"/>
      <c r="B66" s="1" t="s">
        <v>155</v>
      </c>
      <c r="C66" s="1"/>
      <c r="D66" s="1"/>
    </row>
    <row r="67" spans="1:4" ht="45" x14ac:dyDescent="0.25">
      <c r="A67" s="1"/>
      <c r="B67" s="1" t="s">
        <v>156</v>
      </c>
      <c r="C67" s="1" t="s">
        <v>157</v>
      </c>
      <c r="D67" s="1"/>
    </row>
    <row r="68" spans="1:4" x14ac:dyDescent="0.25">
      <c r="A68" s="1"/>
      <c r="B68" s="1"/>
      <c r="C68" s="1"/>
      <c r="D68" s="1"/>
    </row>
  </sheetData>
  <sheetProtection password="DED5" sheet="1" objects="1" scenarios="1"/>
  <mergeCells count="14">
    <mergeCell ref="A1:XFD1"/>
    <mergeCell ref="A7:XFD7"/>
    <mergeCell ref="A8:XFD8"/>
    <mergeCell ref="A9:XFD9"/>
    <mergeCell ref="A10:XFD10"/>
    <mergeCell ref="A2:L2"/>
    <mergeCell ref="B43:B46"/>
    <mergeCell ref="A48:A51"/>
    <mergeCell ref="A28:A30"/>
    <mergeCell ref="B28:B30"/>
    <mergeCell ref="A3:L3"/>
    <mergeCell ref="A4:L4"/>
    <mergeCell ref="A11:XFD11"/>
    <mergeCell ref="A12:XFD12"/>
  </mergeCells>
  <pageMargins left="0.70866141732283472" right="0.70866141732283472" top="0.74803149606299213" bottom="0.74803149606299213" header="0.31496062992125984" footer="0.31496062992125984"/>
  <pageSetup paperSize="9" scale="55" fitToHeight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1"/>
  <sheetViews>
    <sheetView workbookViewId="0">
      <selection activeCell="E2" sqref="E2"/>
    </sheetView>
  </sheetViews>
  <sheetFormatPr defaultRowHeight="15" x14ac:dyDescent="0.25"/>
  <cols>
    <col min="1" max="1" width="15.5703125" style="20" bestFit="1" customWidth="1"/>
    <col min="2" max="2" width="21.7109375" style="20" customWidth="1"/>
    <col min="3" max="3" width="4.5703125" style="20" customWidth="1"/>
    <col min="4" max="4" width="30.140625" style="20" bestFit="1" customWidth="1"/>
    <col min="5" max="5" width="11.85546875" style="20" customWidth="1"/>
    <col min="6" max="6" width="10.140625" style="20" bestFit="1" customWidth="1"/>
    <col min="7" max="7" width="12" style="20" customWidth="1"/>
    <col min="8" max="8" width="12" style="20" hidden="1" customWidth="1"/>
    <col min="9" max="9" width="13.140625" style="20" hidden="1" customWidth="1"/>
    <col min="10" max="10" width="14.5703125" style="20" hidden="1" customWidth="1"/>
    <col min="11" max="11" width="3.7109375" style="20" hidden="1" customWidth="1"/>
    <col min="12" max="16384" width="9.140625" style="20"/>
  </cols>
  <sheetData>
    <row r="1" spans="1:11" x14ac:dyDescent="0.25">
      <c r="A1" s="18" t="s">
        <v>3</v>
      </c>
      <c r="B1" s="19"/>
      <c r="D1" s="18" t="s">
        <v>43</v>
      </c>
      <c r="E1" s="21"/>
      <c r="F1" s="18"/>
      <c r="I1" s="20" t="s">
        <v>16</v>
      </c>
      <c r="J1" s="20" t="s">
        <v>79</v>
      </c>
      <c r="K1" s="20">
        <v>-13</v>
      </c>
    </row>
    <row r="2" spans="1:11" x14ac:dyDescent="0.25">
      <c r="A2" s="18" t="s">
        <v>81</v>
      </c>
      <c r="B2" s="19"/>
      <c r="D2" s="18" t="s">
        <v>44</v>
      </c>
      <c r="E2" s="21"/>
      <c r="F2" s="18"/>
      <c r="I2" s="20" t="s">
        <v>47</v>
      </c>
      <c r="J2" s="20" t="s">
        <v>80</v>
      </c>
      <c r="K2" s="20">
        <v>-31</v>
      </c>
    </row>
    <row r="3" spans="1:11" x14ac:dyDescent="0.25">
      <c r="A3" s="18" t="s">
        <v>82</v>
      </c>
      <c r="B3" s="19"/>
      <c r="D3" s="18" t="s">
        <v>46</v>
      </c>
      <c r="E3" s="16">
        <f>DATE(YEAR(E2)+K1,MONTH(E2),DAY(E2))</f>
        <v>689214</v>
      </c>
      <c r="F3" s="17">
        <f>YEAR(E3)</f>
        <v>3786</v>
      </c>
      <c r="I3" s="20" t="s">
        <v>48</v>
      </c>
    </row>
    <row r="4" spans="1:11" x14ac:dyDescent="0.25">
      <c r="D4" s="18" t="s">
        <v>45</v>
      </c>
      <c r="E4" s="16">
        <f>DATE(YEAR(E1)+K2,MONTH(E1),DAY(E1))</f>
        <v>682640</v>
      </c>
      <c r="F4" s="17">
        <f>YEAR(E4)</f>
        <v>3768</v>
      </c>
      <c r="I4" s="20" t="s">
        <v>49</v>
      </c>
    </row>
    <row r="5" spans="1:11" x14ac:dyDescent="0.25">
      <c r="I5" s="20" t="s">
        <v>50</v>
      </c>
    </row>
    <row r="6" spans="1:11" x14ac:dyDescent="0.25">
      <c r="A6" s="18" t="s">
        <v>78</v>
      </c>
      <c r="I6" s="20" t="s">
        <v>51</v>
      </c>
    </row>
    <row r="7" spans="1:11" x14ac:dyDescent="0.25">
      <c r="A7" s="19"/>
      <c r="I7" s="20" t="s">
        <v>52</v>
      </c>
    </row>
    <row r="8" spans="1:11" x14ac:dyDescent="0.25">
      <c r="A8" s="19"/>
      <c r="I8" s="20" t="s">
        <v>53</v>
      </c>
    </row>
    <row r="9" spans="1:11" x14ac:dyDescent="0.25">
      <c r="A9" s="19"/>
      <c r="I9" s="20" t="s">
        <v>54</v>
      </c>
    </row>
    <row r="10" spans="1:11" x14ac:dyDescent="0.25">
      <c r="A10" s="19"/>
      <c r="I10" s="20" t="s">
        <v>55</v>
      </c>
    </row>
    <row r="11" spans="1:11" x14ac:dyDescent="0.25">
      <c r="A11" s="19"/>
      <c r="I11" s="20" t="s">
        <v>56</v>
      </c>
    </row>
    <row r="12" spans="1:11" x14ac:dyDescent="0.25">
      <c r="A12" s="19"/>
      <c r="I12" s="20" t="s">
        <v>57</v>
      </c>
    </row>
    <row r="13" spans="1:11" x14ac:dyDescent="0.25">
      <c r="A13" s="19"/>
      <c r="I13" s="20" t="s">
        <v>58</v>
      </c>
    </row>
    <row r="14" spans="1:11" x14ac:dyDescent="0.25">
      <c r="A14" s="19"/>
      <c r="I14" s="20" t="s">
        <v>59</v>
      </c>
    </row>
    <row r="15" spans="1:11" x14ac:dyDescent="0.25">
      <c r="A15" s="19"/>
      <c r="I15" s="20" t="s">
        <v>17</v>
      </c>
    </row>
    <row r="16" spans="1:11" x14ac:dyDescent="0.25">
      <c r="A16" s="19"/>
      <c r="I16" s="20" t="s">
        <v>60</v>
      </c>
    </row>
    <row r="17" spans="1:9" x14ac:dyDescent="0.25">
      <c r="A17" s="19"/>
      <c r="I17" s="20" t="s">
        <v>61</v>
      </c>
    </row>
    <row r="18" spans="1:9" x14ac:dyDescent="0.25">
      <c r="A18" s="19"/>
      <c r="I18" s="20" t="s">
        <v>62</v>
      </c>
    </row>
    <row r="19" spans="1:9" x14ac:dyDescent="0.25">
      <c r="A19" s="19"/>
      <c r="I19" s="20" t="s">
        <v>63</v>
      </c>
    </row>
    <row r="20" spans="1:9" x14ac:dyDescent="0.25">
      <c r="A20" s="19"/>
      <c r="I20" s="20" t="s">
        <v>64</v>
      </c>
    </row>
    <row r="21" spans="1:9" x14ac:dyDescent="0.25">
      <c r="A21" s="19"/>
      <c r="I21" s="20" t="s">
        <v>65</v>
      </c>
    </row>
    <row r="22" spans="1:9" x14ac:dyDescent="0.25">
      <c r="A22" s="19"/>
      <c r="I22" s="20" t="s">
        <v>66</v>
      </c>
    </row>
    <row r="23" spans="1:9" x14ac:dyDescent="0.25">
      <c r="A23" s="19"/>
      <c r="I23" s="20" t="s">
        <v>67</v>
      </c>
    </row>
    <row r="24" spans="1:9" x14ac:dyDescent="0.25">
      <c r="A24" s="19"/>
      <c r="I24" s="20" t="s">
        <v>68</v>
      </c>
    </row>
    <row r="25" spans="1:9" x14ac:dyDescent="0.25">
      <c r="A25" s="19"/>
      <c r="I25" s="20" t="s">
        <v>69</v>
      </c>
    </row>
    <row r="26" spans="1:9" x14ac:dyDescent="0.25">
      <c r="A26" s="19"/>
      <c r="I26" s="20" t="s">
        <v>70</v>
      </c>
    </row>
    <row r="27" spans="1:9" x14ac:dyDescent="0.25">
      <c r="A27" s="19"/>
      <c r="I27" s="20" t="s">
        <v>71</v>
      </c>
    </row>
    <row r="28" spans="1:9" x14ac:dyDescent="0.25">
      <c r="A28" s="19"/>
      <c r="I28" s="20" t="s">
        <v>72</v>
      </c>
    </row>
    <row r="29" spans="1:9" x14ac:dyDescent="0.25">
      <c r="A29" s="19"/>
      <c r="I29" s="20" t="s">
        <v>73</v>
      </c>
    </row>
    <row r="30" spans="1:9" x14ac:dyDescent="0.25">
      <c r="A30" s="19"/>
      <c r="I30" s="20" t="s">
        <v>74</v>
      </c>
    </row>
    <row r="31" spans="1:9" x14ac:dyDescent="0.25">
      <c r="A31" s="19"/>
      <c r="I31" s="20" t="s">
        <v>75</v>
      </c>
    </row>
    <row r="32" spans="1:9" x14ac:dyDescent="0.25">
      <c r="A32" s="19"/>
      <c r="I32" s="20" t="s">
        <v>76</v>
      </c>
    </row>
    <row r="33" spans="1:9" x14ac:dyDescent="0.25">
      <c r="A33" s="19"/>
      <c r="I33" s="20" t="s">
        <v>77</v>
      </c>
    </row>
    <row r="34" spans="1:9" x14ac:dyDescent="0.25">
      <c r="A34" s="19"/>
    </row>
    <row r="35" spans="1:9" x14ac:dyDescent="0.25">
      <c r="A35" s="19"/>
    </row>
    <row r="36" spans="1:9" x14ac:dyDescent="0.25">
      <c r="A36" s="19"/>
    </row>
    <row r="37" spans="1:9" x14ac:dyDescent="0.25">
      <c r="A37" s="18"/>
    </row>
    <row r="38" spans="1:9" x14ac:dyDescent="0.25">
      <c r="A38" s="18"/>
    </row>
    <row r="39" spans="1:9" x14ac:dyDescent="0.25">
      <c r="A39" s="18"/>
    </row>
    <row r="40" spans="1:9" x14ac:dyDescent="0.25">
      <c r="A40" s="18"/>
    </row>
    <row r="41" spans="1:9" x14ac:dyDescent="0.25">
      <c r="A41" s="18"/>
    </row>
    <row r="42" spans="1:9" x14ac:dyDescent="0.25">
      <c r="A42" s="18"/>
    </row>
    <row r="43" spans="1:9" x14ac:dyDescent="0.25">
      <c r="A43" s="18"/>
    </row>
    <row r="44" spans="1:9" x14ac:dyDescent="0.25">
      <c r="A44" s="18"/>
    </row>
    <row r="45" spans="1:9" x14ac:dyDescent="0.25">
      <c r="A45" s="18"/>
    </row>
    <row r="46" spans="1:9" x14ac:dyDescent="0.25">
      <c r="A46" s="18"/>
    </row>
    <row r="47" spans="1:9" x14ac:dyDescent="0.25">
      <c r="A47" s="18"/>
    </row>
    <row r="48" spans="1:9" x14ac:dyDescent="0.25">
      <c r="A48" s="18"/>
    </row>
    <row r="49" spans="1:1" x14ac:dyDescent="0.25">
      <c r="A49" s="18"/>
    </row>
    <row r="50" spans="1:1" x14ac:dyDescent="0.25">
      <c r="A50" s="18"/>
    </row>
    <row r="51" spans="1:1" x14ac:dyDescent="0.25">
      <c r="A51" s="18"/>
    </row>
    <row r="52" spans="1:1" x14ac:dyDescent="0.25">
      <c r="A52" s="18"/>
    </row>
    <row r="53" spans="1:1" x14ac:dyDescent="0.25">
      <c r="A53" s="18"/>
    </row>
    <row r="54" spans="1:1" x14ac:dyDescent="0.25">
      <c r="A54" s="18"/>
    </row>
    <row r="55" spans="1:1" x14ac:dyDescent="0.25">
      <c r="A55" s="18"/>
    </row>
    <row r="56" spans="1:1" x14ac:dyDescent="0.25">
      <c r="A56" s="18"/>
    </row>
    <row r="57" spans="1:1" x14ac:dyDescent="0.25">
      <c r="A57" s="18"/>
    </row>
    <row r="58" spans="1:1" x14ac:dyDescent="0.25">
      <c r="A58" s="18"/>
    </row>
    <row r="59" spans="1:1" x14ac:dyDescent="0.25">
      <c r="A59" s="18"/>
    </row>
    <row r="60" spans="1:1" x14ac:dyDescent="0.25">
      <c r="A60" s="18"/>
    </row>
    <row r="61" spans="1:1" x14ac:dyDescent="0.25">
      <c r="A61" s="18"/>
    </row>
    <row r="62" spans="1:1" x14ac:dyDescent="0.25">
      <c r="A62" s="18"/>
    </row>
    <row r="63" spans="1:1" x14ac:dyDescent="0.25">
      <c r="A63" s="18"/>
    </row>
    <row r="64" spans="1:1" x14ac:dyDescent="0.25">
      <c r="A64" s="18"/>
    </row>
    <row r="65" spans="1:1" x14ac:dyDescent="0.25">
      <c r="A65" s="18"/>
    </row>
    <row r="66" spans="1:1" x14ac:dyDescent="0.25">
      <c r="A66" s="18"/>
    </row>
    <row r="67" spans="1:1" x14ac:dyDescent="0.25">
      <c r="A67" s="18"/>
    </row>
    <row r="68" spans="1:1" x14ac:dyDescent="0.25">
      <c r="A68" s="18"/>
    </row>
    <row r="69" spans="1:1" x14ac:dyDescent="0.25">
      <c r="A69" s="18"/>
    </row>
    <row r="70" spans="1:1" x14ac:dyDescent="0.25">
      <c r="A70" s="18"/>
    </row>
    <row r="71" spans="1:1" x14ac:dyDescent="0.25">
      <c r="A71" s="18"/>
    </row>
    <row r="72" spans="1:1" x14ac:dyDescent="0.25">
      <c r="A72" s="18"/>
    </row>
    <row r="73" spans="1:1" x14ac:dyDescent="0.25">
      <c r="A73" s="18"/>
    </row>
    <row r="74" spans="1:1" x14ac:dyDescent="0.25">
      <c r="A74" s="18"/>
    </row>
    <row r="75" spans="1:1" x14ac:dyDescent="0.25">
      <c r="A75" s="18"/>
    </row>
    <row r="76" spans="1:1" x14ac:dyDescent="0.25">
      <c r="A76" s="18"/>
    </row>
    <row r="77" spans="1:1" x14ac:dyDescent="0.25">
      <c r="A77" s="18"/>
    </row>
    <row r="78" spans="1:1" x14ac:dyDescent="0.25">
      <c r="A78" s="18"/>
    </row>
    <row r="79" spans="1:1" x14ac:dyDescent="0.25">
      <c r="A79" s="18"/>
    </row>
    <row r="80" spans="1:1" x14ac:dyDescent="0.25">
      <c r="A80" s="18"/>
    </row>
    <row r="81" spans="1:1" x14ac:dyDescent="0.25">
      <c r="A81" s="18"/>
    </row>
  </sheetData>
  <sheetProtection password="DED5" sheet="1" objects="1" scenarios="1" formatCells="0" formatColumns="0" formatRows="0" insertColumns="0" insertRows="0" deleteColumns="0" deleteRows="0" sort="0" autoFilter="0"/>
  <dataValidations count="1">
    <dataValidation type="list" allowBlank="1" showInputMessage="1" showErrorMessage="1" sqref="A7:A27">
      <formula1>$I$1:$I$33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zoomScaleNormal="100" workbookViewId="0"/>
  </sheetViews>
  <sheetFormatPr defaultRowHeight="15" x14ac:dyDescent="0.25"/>
  <cols>
    <col min="1" max="1" width="16.28515625" style="20" customWidth="1"/>
    <col min="2" max="2" width="16" style="20" customWidth="1"/>
    <col min="3" max="4" width="17.140625" style="20" customWidth="1"/>
    <col min="5" max="5" width="18.140625" style="20" bestFit="1" customWidth="1"/>
    <col min="6" max="6" width="11.7109375" style="20" customWidth="1"/>
    <col min="7" max="7" width="15.140625" style="20" customWidth="1"/>
    <col min="8" max="8" width="10.140625" style="20" bestFit="1" customWidth="1"/>
    <col min="9" max="9" width="9.140625" style="20"/>
    <col min="10" max="10" width="10.5703125" style="20" bestFit="1" customWidth="1"/>
    <col min="11" max="11" width="19.85546875" style="20" customWidth="1"/>
    <col min="12" max="12" width="10.140625" style="20" bestFit="1" customWidth="1"/>
    <col min="13" max="16384" width="9.140625" style="20"/>
  </cols>
  <sheetData>
    <row r="1" spans="1:11" ht="30" x14ac:dyDescent="0.25">
      <c r="A1" s="22" t="s">
        <v>3</v>
      </c>
      <c r="B1" s="23">
        <f>Üldandmed!B1</f>
        <v>0</v>
      </c>
      <c r="C1" s="24"/>
      <c r="D1" s="22" t="s">
        <v>43</v>
      </c>
      <c r="E1" s="25">
        <f>Üldandmed!E1</f>
        <v>0</v>
      </c>
      <c r="F1" s="26"/>
    </row>
    <row r="2" spans="1:11" ht="30" x14ac:dyDescent="0.25">
      <c r="A2" s="22" t="s">
        <v>0</v>
      </c>
      <c r="B2" s="27"/>
      <c r="C2" s="24"/>
      <c r="D2" s="22" t="s">
        <v>44</v>
      </c>
      <c r="E2" s="25">
        <f>Üldandmed!E2</f>
        <v>0</v>
      </c>
      <c r="F2" s="26"/>
    </row>
    <row r="3" spans="1:11" ht="30" x14ac:dyDescent="0.25">
      <c r="A3" s="22" t="s">
        <v>1</v>
      </c>
      <c r="B3" s="28"/>
      <c r="C3" s="24"/>
      <c r="D3" s="22" t="s">
        <v>84</v>
      </c>
      <c r="E3" s="29">
        <f>Üldandmed!E3</f>
        <v>689214</v>
      </c>
      <c r="F3" s="30">
        <f>Üldandmed!F3</f>
        <v>3786</v>
      </c>
    </row>
    <row r="4" spans="1:11" ht="30" x14ac:dyDescent="0.25">
      <c r="A4" s="22" t="s">
        <v>2</v>
      </c>
      <c r="B4" s="27"/>
      <c r="C4" s="24"/>
      <c r="D4" s="22" t="s">
        <v>45</v>
      </c>
      <c r="E4" s="29">
        <f>Üldandmed!E4</f>
        <v>682640</v>
      </c>
      <c r="F4" s="30">
        <f>Üldandmed!F4</f>
        <v>3768</v>
      </c>
    </row>
    <row r="6" spans="1:11" x14ac:dyDescent="0.25">
      <c r="A6" s="31" t="s">
        <v>33</v>
      </c>
    </row>
    <row r="8" spans="1:11" ht="45" x14ac:dyDescent="0.25">
      <c r="A8" s="18" t="s">
        <v>27</v>
      </c>
      <c r="B8" s="18" t="s">
        <v>4</v>
      </c>
      <c r="C8" s="18" t="s">
        <v>5</v>
      </c>
      <c r="D8" s="22" t="s">
        <v>30</v>
      </c>
      <c r="E8" s="22" t="s">
        <v>31</v>
      </c>
      <c r="F8" s="18" t="s">
        <v>6</v>
      </c>
      <c r="G8" s="22" t="s">
        <v>29</v>
      </c>
      <c r="H8" s="22" t="s">
        <v>28</v>
      </c>
      <c r="I8" s="22" t="s">
        <v>36</v>
      </c>
      <c r="J8" s="22" t="s">
        <v>32</v>
      </c>
      <c r="K8" s="22" t="s">
        <v>35</v>
      </c>
    </row>
    <row r="9" spans="1:11" x14ac:dyDescent="0.25">
      <c r="A9" s="32"/>
      <c r="B9" s="33"/>
      <c r="C9" s="33"/>
      <c r="D9" s="33"/>
      <c r="E9" s="33"/>
      <c r="F9" s="33"/>
      <c r="G9" s="33"/>
      <c r="H9" s="33"/>
      <c r="I9" s="33"/>
      <c r="J9" s="34"/>
      <c r="K9" s="26"/>
    </row>
    <row r="10" spans="1:11" x14ac:dyDescent="0.25">
      <c r="A10" s="19"/>
      <c r="B10" s="19"/>
      <c r="C10" s="19"/>
      <c r="D10" s="21"/>
      <c r="E10" s="21"/>
      <c r="F10" s="19"/>
      <c r="G10" s="19"/>
      <c r="H10" s="19"/>
      <c r="I10" s="19" t="s">
        <v>36</v>
      </c>
      <c r="J10" s="19"/>
      <c r="K10" s="19"/>
    </row>
    <row r="11" spans="1:11" x14ac:dyDescent="0.25">
      <c r="A11" s="19"/>
      <c r="B11" s="19"/>
      <c r="C11" s="19"/>
      <c r="D11" s="21"/>
      <c r="E11" s="21"/>
      <c r="F11" s="19"/>
      <c r="G11" s="19"/>
      <c r="H11" s="19"/>
      <c r="I11" s="19" t="s">
        <v>36</v>
      </c>
      <c r="J11" s="19"/>
      <c r="K11" s="19"/>
    </row>
    <row r="12" spans="1:11" x14ac:dyDescent="0.25">
      <c r="A12" s="19"/>
      <c r="B12" s="19"/>
      <c r="C12" s="19"/>
      <c r="D12" s="21"/>
      <c r="E12" s="21"/>
      <c r="F12" s="19"/>
      <c r="G12" s="19"/>
      <c r="H12" s="19"/>
      <c r="I12" s="19" t="s">
        <v>36</v>
      </c>
      <c r="J12" s="19"/>
      <c r="K12" s="19"/>
    </row>
    <row r="13" spans="1:11" x14ac:dyDescent="0.25">
      <c r="A13" s="19"/>
      <c r="B13" s="19"/>
      <c r="C13" s="19"/>
      <c r="D13" s="21"/>
      <c r="E13" s="21"/>
      <c r="F13" s="19"/>
      <c r="G13" s="19"/>
      <c r="H13" s="19"/>
      <c r="I13" s="19" t="s">
        <v>36</v>
      </c>
      <c r="J13" s="19"/>
      <c r="K13" s="19"/>
    </row>
    <row r="14" spans="1:11" x14ac:dyDescent="0.25">
      <c r="A14" s="19"/>
      <c r="B14" s="19"/>
      <c r="C14" s="19"/>
      <c r="D14" s="21"/>
      <c r="E14" s="21"/>
      <c r="F14" s="19"/>
      <c r="G14" s="19"/>
      <c r="H14" s="19"/>
      <c r="I14" s="19" t="s">
        <v>36</v>
      </c>
      <c r="J14" s="19"/>
      <c r="K14" s="19"/>
    </row>
    <row r="15" spans="1:11" x14ac:dyDescent="0.25">
      <c r="A15" s="19"/>
      <c r="B15" s="19"/>
      <c r="C15" s="19"/>
      <c r="D15" s="21"/>
      <c r="E15" s="21"/>
      <c r="F15" s="19"/>
      <c r="G15" s="19"/>
      <c r="H15" s="19"/>
      <c r="I15" s="19" t="s">
        <v>36</v>
      </c>
      <c r="J15" s="19"/>
      <c r="K15" s="19"/>
    </row>
    <row r="16" spans="1:11" x14ac:dyDescent="0.25">
      <c r="A16" s="19"/>
      <c r="B16" s="19"/>
      <c r="C16" s="19"/>
      <c r="D16" s="21"/>
      <c r="E16" s="21"/>
      <c r="F16" s="19"/>
      <c r="G16" s="19"/>
      <c r="H16" s="19"/>
      <c r="I16" s="19" t="s">
        <v>36</v>
      </c>
      <c r="J16" s="19"/>
      <c r="K16" s="19"/>
    </row>
    <row r="17" spans="1:11" x14ac:dyDescent="0.25">
      <c r="A17" s="19"/>
      <c r="B17" s="19"/>
      <c r="C17" s="19"/>
      <c r="D17" s="21"/>
      <c r="E17" s="21"/>
      <c r="F17" s="19"/>
      <c r="G17" s="19"/>
      <c r="H17" s="19"/>
      <c r="I17" s="19" t="s">
        <v>36</v>
      </c>
      <c r="J17" s="19"/>
      <c r="K17" s="19"/>
    </row>
    <row r="18" spans="1:11" x14ac:dyDescent="0.25">
      <c r="A18" s="19"/>
      <c r="B18" s="19"/>
      <c r="C18" s="19"/>
      <c r="D18" s="21"/>
      <c r="E18" s="21"/>
      <c r="F18" s="19"/>
      <c r="G18" s="19"/>
      <c r="H18" s="19"/>
      <c r="I18" s="19" t="s">
        <v>36</v>
      </c>
      <c r="J18" s="19"/>
      <c r="K18" s="19"/>
    </row>
    <row r="19" spans="1:11" x14ac:dyDescent="0.25">
      <c r="A19" s="19"/>
      <c r="B19" s="19"/>
      <c r="C19" s="19"/>
      <c r="D19" s="21"/>
      <c r="E19" s="21"/>
      <c r="F19" s="19"/>
      <c r="G19" s="19"/>
      <c r="H19" s="19"/>
      <c r="I19" s="19" t="s">
        <v>36</v>
      </c>
      <c r="J19" s="19"/>
      <c r="K19" s="19"/>
    </row>
    <row r="20" spans="1:11" x14ac:dyDescent="0.25">
      <c r="A20" s="19"/>
      <c r="B20" s="19"/>
      <c r="C20" s="19"/>
      <c r="D20" s="21"/>
      <c r="E20" s="21"/>
      <c r="F20" s="19"/>
      <c r="G20" s="19"/>
      <c r="H20" s="19"/>
      <c r="I20" s="19" t="s">
        <v>36</v>
      </c>
      <c r="J20" s="19"/>
      <c r="K20" s="19"/>
    </row>
    <row r="21" spans="1:11" x14ac:dyDescent="0.25">
      <c r="A21" s="19"/>
      <c r="B21" s="19"/>
      <c r="C21" s="19"/>
      <c r="D21" s="21"/>
      <c r="E21" s="21"/>
      <c r="F21" s="19"/>
      <c r="G21" s="19"/>
      <c r="H21" s="19"/>
      <c r="I21" s="19" t="s">
        <v>36</v>
      </c>
      <c r="J21" s="19"/>
      <c r="K21" s="19"/>
    </row>
    <row r="22" spans="1:11" x14ac:dyDescent="0.25">
      <c r="A22" s="19"/>
      <c r="B22" s="19"/>
      <c r="C22" s="19"/>
      <c r="D22" s="21"/>
      <c r="E22" s="21"/>
      <c r="F22" s="19"/>
      <c r="G22" s="19"/>
      <c r="H22" s="19"/>
      <c r="I22" s="19" t="s">
        <v>36</v>
      </c>
      <c r="J22" s="19"/>
      <c r="K22" s="19"/>
    </row>
    <row r="23" spans="1:11" x14ac:dyDescent="0.25">
      <c r="A23" s="19"/>
      <c r="B23" s="19"/>
      <c r="C23" s="19"/>
      <c r="D23" s="21"/>
      <c r="E23" s="21"/>
      <c r="F23" s="19"/>
      <c r="G23" s="19"/>
      <c r="H23" s="19"/>
      <c r="I23" s="19" t="s">
        <v>36</v>
      </c>
      <c r="J23" s="19"/>
      <c r="K23" s="19"/>
    </row>
    <row r="24" spans="1:11" x14ac:dyDescent="0.25">
      <c r="A24" s="19"/>
      <c r="B24" s="19"/>
      <c r="C24" s="19"/>
      <c r="D24" s="21"/>
      <c r="E24" s="21"/>
      <c r="F24" s="19"/>
      <c r="G24" s="19"/>
      <c r="H24" s="19"/>
      <c r="I24" s="19" t="s">
        <v>36</v>
      </c>
      <c r="J24" s="19"/>
      <c r="K24" s="19"/>
    </row>
    <row r="25" spans="1:11" x14ac:dyDescent="0.25">
      <c r="A25" s="19"/>
      <c r="B25" s="19"/>
      <c r="C25" s="19"/>
      <c r="D25" s="21"/>
      <c r="E25" s="21"/>
      <c r="F25" s="19"/>
      <c r="G25" s="19"/>
      <c r="H25" s="19"/>
      <c r="I25" s="19" t="s">
        <v>36</v>
      </c>
      <c r="J25" s="19"/>
      <c r="K25" s="19"/>
    </row>
    <row r="26" spans="1:11" x14ac:dyDescent="0.25">
      <c r="A26" s="19"/>
      <c r="B26" s="19"/>
      <c r="C26" s="19"/>
      <c r="D26" s="21"/>
      <c r="E26" s="21"/>
      <c r="F26" s="19"/>
      <c r="G26" s="19"/>
      <c r="H26" s="19"/>
      <c r="I26" s="19" t="s">
        <v>36</v>
      </c>
      <c r="J26" s="19"/>
      <c r="K26" s="19"/>
    </row>
    <row r="27" spans="1:11" x14ac:dyDescent="0.25">
      <c r="A27" s="35"/>
      <c r="B27" s="36"/>
      <c r="C27" s="36"/>
      <c r="D27" s="37"/>
      <c r="E27" s="37"/>
      <c r="F27" s="36"/>
      <c r="G27" s="36"/>
      <c r="H27" s="36"/>
      <c r="I27" s="36" t="s">
        <v>36</v>
      </c>
      <c r="J27" s="38"/>
      <c r="K27" s="19"/>
    </row>
    <row r="28" spans="1:11" x14ac:dyDescent="0.25">
      <c r="A28" s="46" t="s">
        <v>160</v>
      </c>
      <c r="B28" s="47"/>
      <c r="C28" s="47"/>
      <c r="D28" s="47"/>
      <c r="E28" s="47"/>
      <c r="F28" s="47"/>
      <c r="G28" s="47"/>
      <c r="H28" s="47"/>
      <c r="I28" s="47"/>
      <c r="J28" s="48"/>
      <c r="K28" s="23"/>
    </row>
    <row r="29" spans="1:11" ht="30" x14ac:dyDescent="0.25">
      <c r="A29" s="39"/>
      <c r="B29" s="40" t="s">
        <v>159</v>
      </c>
      <c r="C29" s="40" t="s">
        <v>100</v>
      </c>
      <c r="D29" s="41"/>
      <c r="E29" s="41"/>
      <c r="F29" s="39"/>
      <c r="G29" s="39"/>
      <c r="H29" s="39"/>
      <c r="I29" s="39"/>
      <c r="J29" s="39"/>
      <c r="K29" s="39"/>
    </row>
    <row r="30" spans="1:11" x14ac:dyDescent="0.25">
      <c r="A30" s="20" t="s">
        <v>42</v>
      </c>
      <c r="B30" s="42">
        <f>COUNTA(B9:B28)</f>
        <v>0</v>
      </c>
      <c r="C30" s="42">
        <f>COUNTIFS(J8:J26,"&lt;="&amp;F3,J8:J26,"&gt;="&amp;F4)</f>
        <v>0</v>
      </c>
      <c r="D30" s="43"/>
      <c r="E30" s="43"/>
    </row>
    <row r="31" spans="1:11" x14ac:dyDescent="0.25">
      <c r="A31" s="20" t="s">
        <v>40</v>
      </c>
      <c r="B31" s="42">
        <f>COUNTIFS(H9:H28,"M")</f>
        <v>0</v>
      </c>
      <c r="C31" s="42">
        <f>COUNTIFS(J9:J26,"&lt;="&amp;F3,J9:J26,"&gt;="&amp;F4,H9:H26,"M")</f>
        <v>0</v>
      </c>
      <c r="D31" s="43"/>
      <c r="E31" s="43"/>
    </row>
    <row r="32" spans="1:11" x14ac:dyDescent="0.25">
      <c r="A32" s="20" t="s">
        <v>41</v>
      </c>
      <c r="B32" s="42">
        <f>COUNTIF(H9:H28,"n")</f>
        <v>0</v>
      </c>
      <c r="C32" s="42">
        <f>COUNTIFS(J9:J26,"&lt;="&amp;F3,J9:J26,"&gt;="&amp;F4,H9:H26,"N")</f>
        <v>0</v>
      </c>
      <c r="D32" s="43"/>
      <c r="E32" s="43"/>
    </row>
    <row r="33" spans="1:11" x14ac:dyDescent="0.25">
      <c r="D33" s="43"/>
      <c r="E33" s="43"/>
    </row>
    <row r="34" spans="1:11" x14ac:dyDescent="0.25">
      <c r="A34" s="31" t="s">
        <v>34</v>
      </c>
    </row>
    <row r="35" spans="1:11" ht="45" x14ac:dyDescent="0.25">
      <c r="A35" s="18" t="s">
        <v>27</v>
      </c>
      <c r="B35" s="18" t="s">
        <v>4</v>
      </c>
      <c r="C35" s="18" t="s">
        <v>5</v>
      </c>
      <c r="D35" s="22" t="s">
        <v>30</v>
      </c>
      <c r="E35" s="22" t="s">
        <v>31</v>
      </c>
      <c r="F35" s="18" t="s">
        <v>6</v>
      </c>
      <c r="G35" s="22" t="s">
        <v>29</v>
      </c>
      <c r="H35" s="22" t="s">
        <v>28</v>
      </c>
      <c r="I35" s="22" t="s">
        <v>39</v>
      </c>
      <c r="J35" s="22" t="s">
        <v>32</v>
      </c>
      <c r="K35" s="22" t="s">
        <v>35</v>
      </c>
    </row>
    <row r="36" spans="1:11" x14ac:dyDescent="0.25">
      <c r="A36" s="32"/>
      <c r="B36" s="33"/>
      <c r="C36" s="33"/>
      <c r="D36" s="33"/>
      <c r="E36" s="33"/>
      <c r="F36" s="33"/>
      <c r="G36" s="33"/>
      <c r="H36" s="33"/>
      <c r="I36" s="33"/>
      <c r="J36" s="34"/>
      <c r="K36" s="26"/>
    </row>
    <row r="37" spans="1:11" x14ac:dyDescent="0.25">
      <c r="A37" s="19">
        <v>1</v>
      </c>
      <c r="B37" s="19"/>
      <c r="C37" s="19"/>
      <c r="D37" s="21"/>
      <c r="E37" s="21"/>
      <c r="F37" s="19"/>
      <c r="G37" s="19"/>
      <c r="H37" s="19"/>
      <c r="I37" s="19" t="s">
        <v>37</v>
      </c>
      <c r="J37" s="19"/>
      <c r="K37" s="19"/>
    </row>
    <row r="38" spans="1:11" x14ac:dyDescent="0.25">
      <c r="A38" s="19">
        <v>2</v>
      </c>
      <c r="B38" s="19"/>
      <c r="C38" s="19"/>
      <c r="D38" s="19"/>
      <c r="E38" s="19"/>
      <c r="F38" s="19"/>
      <c r="G38" s="19"/>
      <c r="H38" s="19"/>
      <c r="I38" s="19" t="s">
        <v>37</v>
      </c>
      <c r="J38" s="19"/>
      <c r="K38" s="19"/>
    </row>
    <row r="39" spans="1:11" x14ac:dyDescent="0.25">
      <c r="A39" s="19">
        <v>3</v>
      </c>
      <c r="B39" s="19"/>
      <c r="C39" s="19"/>
      <c r="D39" s="19"/>
      <c r="E39" s="19"/>
      <c r="F39" s="19"/>
      <c r="G39" s="19"/>
      <c r="H39" s="19"/>
      <c r="I39" s="19" t="s">
        <v>37</v>
      </c>
      <c r="J39" s="19"/>
      <c r="K39" s="19"/>
    </row>
    <row r="40" spans="1:11" x14ac:dyDescent="0.25">
      <c r="A40" s="19">
        <v>4</v>
      </c>
      <c r="B40" s="19"/>
      <c r="C40" s="19"/>
      <c r="D40" s="19"/>
      <c r="E40" s="19"/>
      <c r="F40" s="19"/>
      <c r="G40" s="19"/>
      <c r="H40" s="19"/>
      <c r="I40" s="19" t="s">
        <v>37</v>
      </c>
      <c r="J40" s="19"/>
      <c r="K40" s="19"/>
    </row>
    <row r="41" spans="1:11" x14ac:dyDescent="0.25">
      <c r="A41" s="19">
        <v>5</v>
      </c>
      <c r="B41" s="19"/>
      <c r="C41" s="19"/>
      <c r="D41" s="19"/>
      <c r="E41" s="19"/>
      <c r="F41" s="19"/>
      <c r="G41" s="19"/>
      <c r="H41" s="19"/>
      <c r="I41" s="19" t="s">
        <v>37</v>
      </c>
      <c r="J41" s="19"/>
      <c r="K41" s="19"/>
    </row>
    <row r="42" spans="1:11" x14ac:dyDescent="0.25">
      <c r="A42" s="19">
        <v>6</v>
      </c>
      <c r="B42" s="19"/>
      <c r="C42" s="19"/>
      <c r="D42" s="19"/>
      <c r="E42" s="19"/>
      <c r="F42" s="19"/>
      <c r="G42" s="19"/>
      <c r="H42" s="19"/>
      <c r="I42" s="19" t="s">
        <v>37</v>
      </c>
      <c r="J42" s="19"/>
      <c r="K42" s="27"/>
    </row>
    <row r="43" spans="1:11" x14ac:dyDescent="0.25">
      <c r="A43" s="19">
        <v>7</v>
      </c>
      <c r="B43" s="19"/>
      <c r="C43" s="19"/>
      <c r="D43" s="19"/>
      <c r="E43" s="19"/>
      <c r="F43" s="19"/>
      <c r="G43" s="19"/>
      <c r="H43" s="19"/>
      <c r="I43" s="19" t="s">
        <v>37</v>
      </c>
      <c r="J43" s="19"/>
      <c r="K43" s="19"/>
    </row>
    <row r="44" spans="1:11" x14ac:dyDescent="0.25">
      <c r="A44" s="19">
        <v>8</v>
      </c>
      <c r="B44" s="19"/>
      <c r="C44" s="19"/>
      <c r="D44" s="19"/>
      <c r="E44" s="19"/>
      <c r="F44" s="19"/>
      <c r="G44" s="19"/>
      <c r="H44" s="19"/>
      <c r="I44" s="19" t="s">
        <v>37</v>
      </c>
      <c r="J44" s="19"/>
      <c r="K44" s="19"/>
    </row>
    <row r="45" spans="1:11" x14ac:dyDescent="0.25">
      <c r="A45" s="46" t="s">
        <v>160</v>
      </c>
      <c r="B45" s="47"/>
      <c r="C45" s="47"/>
      <c r="D45" s="47"/>
      <c r="E45" s="47"/>
      <c r="F45" s="47"/>
      <c r="G45" s="47"/>
      <c r="H45" s="47"/>
      <c r="I45" s="47"/>
      <c r="J45" s="48"/>
      <c r="K45" s="26"/>
    </row>
    <row r="46" spans="1:11" x14ac:dyDescent="0.25">
      <c r="A46" s="20" t="s">
        <v>42</v>
      </c>
      <c r="B46" s="44">
        <f>COUNTA(B38:B45)</f>
        <v>0</v>
      </c>
      <c r="D46" s="39"/>
      <c r="E46" s="39"/>
      <c r="F46" s="39"/>
      <c r="G46" s="39"/>
      <c r="H46" s="39"/>
      <c r="I46" s="39"/>
      <c r="J46" s="39"/>
    </row>
    <row r="47" spans="1:11" x14ac:dyDescent="0.25">
      <c r="A47" s="20" t="s">
        <v>40</v>
      </c>
      <c r="B47" s="44">
        <f>COUNTIFS(H37:H45,"M")</f>
        <v>0</v>
      </c>
      <c r="D47" s="39"/>
      <c r="E47" s="39"/>
      <c r="F47" s="39"/>
      <c r="G47" s="39"/>
      <c r="H47" s="39"/>
      <c r="I47" s="39"/>
      <c r="J47" s="39"/>
    </row>
    <row r="48" spans="1:11" x14ac:dyDescent="0.25">
      <c r="A48" s="20" t="s">
        <v>41</v>
      </c>
      <c r="B48" s="44">
        <f>COUNTIF(H37:H45,"n")</f>
        <v>0</v>
      </c>
      <c r="D48" s="39"/>
      <c r="E48" s="39"/>
      <c r="F48" s="39"/>
      <c r="G48" s="39"/>
      <c r="H48" s="39"/>
      <c r="I48" s="39"/>
      <c r="J48" s="39"/>
    </row>
    <row r="49" spans="1:11" x14ac:dyDescent="0.25">
      <c r="D49" s="39"/>
      <c r="E49" s="39"/>
      <c r="F49" s="39"/>
      <c r="G49" s="39"/>
      <c r="H49" s="39"/>
      <c r="I49" s="39"/>
      <c r="J49" s="39"/>
    </row>
    <row r="50" spans="1:11" x14ac:dyDescent="0.25">
      <c r="A50" s="31" t="s">
        <v>161</v>
      </c>
    </row>
    <row r="51" spans="1:11" ht="45" x14ac:dyDescent="0.25">
      <c r="A51" s="18" t="s">
        <v>27</v>
      </c>
      <c r="B51" s="18" t="s">
        <v>4</v>
      </c>
      <c r="C51" s="18" t="s">
        <v>5</v>
      </c>
      <c r="D51" s="22" t="s">
        <v>30</v>
      </c>
      <c r="E51" s="22" t="s">
        <v>31</v>
      </c>
      <c r="F51" s="18" t="s">
        <v>6</v>
      </c>
      <c r="G51" s="22" t="s">
        <v>29</v>
      </c>
      <c r="H51" s="22" t="s">
        <v>28</v>
      </c>
      <c r="I51" s="22" t="s">
        <v>39</v>
      </c>
      <c r="J51" s="22" t="s">
        <v>32</v>
      </c>
      <c r="K51" s="22" t="s">
        <v>35</v>
      </c>
    </row>
    <row r="52" spans="1:11" x14ac:dyDescent="0.25">
      <c r="A52" s="32"/>
      <c r="B52" s="33"/>
      <c r="C52" s="33"/>
      <c r="D52" s="33"/>
      <c r="E52" s="33"/>
      <c r="F52" s="33"/>
      <c r="G52" s="33"/>
      <c r="H52" s="33"/>
      <c r="I52" s="33"/>
      <c r="J52" s="34"/>
      <c r="K52" s="26"/>
    </row>
    <row r="53" spans="1:11" x14ac:dyDescent="0.25">
      <c r="A53" s="19">
        <v>1</v>
      </c>
      <c r="B53" s="19"/>
      <c r="C53" s="19"/>
      <c r="D53" s="21"/>
      <c r="E53" s="21"/>
      <c r="F53" s="19"/>
      <c r="G53" s="19"/>
      <c r="H53" s="19"/>
      <c r="I53" s="27" t="s">
        <v>37</v>
      </c>
      <c r="J53" s="19"/>
      <c r="K53" s="19"/>
    </row>
    <row r="54" spans="1:11" x14ac:dyDescent="0.25">
      <c r="A54" s="19">
        <v>2</v>
      </c>
      <c r="B54" s="19"/>
      <c r="C54" s="19"/>
      <c r="D54" s="19"/>
      <c r="E54" s="19"/>
      <c r="F54" s="19"/>
      <c r="G54" s="19"/>
      <c r="H54" s="19"/>
      <c r="I54" s="19" t="s">
        <v>37</v>
      </c>
      <c r="J54" s="19"/>
      <c r="K54" s="19"/>
    </row>
    <row r="55" spans="1:11" x14ac:dyDescent="0.25">
      <c r="A55" s="19">
        <v>3</v>
      </c>
      <c r="B55" s="19"/>
      <c r="C55" s="19"/>
      <c r="D55" s="19"/>
      <c r="E55" s="19"/>
      <c r="F55" s="19"/>
      <c r="G55" s="19"/>
      <c r="H55" s="19"/>
      <c r="I55" s="19" t="s">
        <v>37</v>
      </c>
      <c r="J55" s="19"/>
      <c r="K55" s="19"/>
    </row>
    <row r="56" spans="1:11" x14ac:dyDescent="0.25">
      <c r="A56" s="19">
        <v>4</v>
      </c>
      <c r="B56" s="19"/>
      <c r="C56" s="19"/>
      <c r="D56" s="19"/>
      <c r="E56" s="19"/>
      <c r="F56" s="19"/>
      <c r="G56" s="19"/>
      <c r="H56" s="19"/>
      <c r="I56" s="19" t="s">
        <v>37</v>
      </c>
      <c r="J56" s="19"/>
      <c r="K56" s="19"/>
    </row>
    <row r="57" spans="1:11" x14ac:dyDescent="0.25">
      <c r="A57" s="19">
        <v>5</v>
      </c>
      <c r="B57" s="19"/>
      <c r="C57" s="19"/>
      <c r="D57" s="19"/>
      <c r="E57" s="19"/>
      <c r="F57" s="19"/>
      <c r="G57" s="19"/>
      <c r="H57" s="19"/>
      <c r="I57" s="19" t="s">
        <v>37</v>
      </c>
      <c r="J57" s="19"/>
      <c r="K57" s="19"/>
    </row>
    <row r="58" spans="1:11" x14ac:dyDescent="0.25">
      <c r="A58" s="19">
        <v>6</v>
      </c>
      <c r="B58" s="19"/>
      <c r="C58" s="19"/>
      <c r="D58" s="19"/>
      <c r="E58" s="19"/>
      <c r="F58" s="19"/>
      <c r="G58" s="19"/>
      <c r="H58" s="19"/>
      <c r="I58" s="19" t="s">
        <v>37</v>
      </c>
      <c r="J58" s="19"/>
      <c r="K58" s="27"/>
    </row>
    <row r="59" spans="1:11" x14ac:dyDescent="0.25">
      <c r="A59" s="19">
        <v>7</v>
      </c>
      <c r="B59" s="19"/>
      <c r="C59" s="19"/>
      <c r="D59" s="19"/>
      <c r="E59" s="19"/>
      <c r="F59" s="19"/>
      <c r="G59" s="19"/>
      <c r="H59" s="19"/>
      <c r="I59" s="19" t="s">
        <v>37</v>
      </c>
      <c r="J59" s="19"/>
      <c r="K59" s="19"/>
    </row>
    <row r="60" spans="1:11" x14ac:dyDescent="0.25">
      <c r="A60" s="19">
        <v>8</v>
      </c>
      <c r="B60" s="19"/>
      <c r="C60" s="19"/>
      <c r="D60" s="19"/>
      <c r="E60" s="19"/>
      <c r="F60" s="19"/>
      <c r="G60" s="19"/>
      <c r="H60" s="19"/>
      <c r="I60" s="19" t="s">
        <v>37</v>
      </c>
      <c r="J60" s="19"/>
      <c r="K60" s="19"/>
    </row>
    <row r="61" spans="1:11" x14ac:dyDescent="0.25">
      <c r="A61" s="19">
        <v>9</v>
      </c>
      <c r="B61" s="19"/>
      <c r="C61" s="19"/>
      <c r="D61" s="19"/>
      <c r="E61" s="19"/>
      <c r="F61" s="19"/>
      <c r="G61" s="19"/>
      <c r="H61" s="19"/>
      <c r="I61" s="19" t="s">
        <v>37</v>
      </c>
      <c r="J61" s="19"/>
      <c r="K61" s="19"/>
    </row>
    <row r="62" spans="1:11" x14ac:dyDescent="0.25">
      <c r="A62" s="19">
        <v>10</v>
      </c>
      <c r="B62" s="19"/>
      <c r="C62" s="19"/>
      <c r="D62" s="19"/>
      <c r="E62" s="19"/>
      <c r="F62" s="19"/>
      <c r="G62" s="19"/>
      <c r="H62" s="19"/>
      <c r="I62" s="19" t="s">
        <v>37</v>
      </c>
      <c r="J62" s="19"/>
      <c r="K62" s="19"/>
    </row>
    <row r="63" spans="1:11" x14ac:dyDescent="0.25">
      <c r="A63" s="46" t="s">
        <v>160</v>
      </c>
      <c r="B63" s="47"/>
      <c r="C63" s="47"/>
      <c r="D63" s="47"/>
      <c r="E63" s="47"/>
      <c r="F63" s="47"/>
      <c r="G63" s="47"/>
      <c r="H63" s="47"/>
      <c r="I63" s="47"/>
      <c r="J63" s="48"/>
      <c r="K63" s="26"/>
    </row>
    <row r="64" spans="1:11" x14ac:dyDescent="0.25">
      <c r="A64" s="20" t="s">
        <v>42</v>
      </c>
      <c r="B64" s="44">
        <f>COUNTA(B53:B63)</f>
        <v>0</v>
      </c>
    </row>
    <row r="65" spans="1:2" x14ac:dyDescent="0.25">
      <c r="A65" s="20" t="s">
        <v>40</v>
      </c>
      <c r="B65" s="44">
        <f>COUNTIFS(H53:H63,"M")</f>
        <v>0</v>
      </c>
    </row>
    <row r="66" spans="1:2" x14ac:dyDescent="0.25">
      <c r="A66" s="20" t="s">
        <v>41</v>
      </c>
      <c r="B66" s="44">
        <f>COUNTIF(H53:H62,"n")</f>
        <v>0</v>
      </c>
    </row>
    <row r="67" spans="1:2" x14ac:dyDescent="0.25">
      <c r="B67" s="44"/>
    </row>
    <row r="68" spans="1:2" x14ac:dyDescent="0.25">
      <c r="B68" s="45"/>
    </row>
  </sheetData>
  <sheetProtection password="DED5" sheet="1" objects="1" scenarios="1" formatCells="0" formatColumns="0" formatRows="0" insertColumns="0" insertRows="0" insertHyperlinks="0" deleteColumns="0" deleteRows="0" sort="0" autoFilter="0"/>
  <conditionalFormatting sqref="J10:J27">
    <cfRule type="cellIs" dxfId="140" priority="21" operator="greaterThan">
      <formula>$F$3</formula>
    </cfRule>
    <cfRule type="cellIs" dxfId="139" priority="22" operator="lessThan">
      <formula>$F$4</formula>
    </cfRule>
  </conditionalFormatting>
  <conditionalFormatting sqref="K9:K27">
    <cfRule type="cellIs" dxfId="138" priority="17" operator="between">
      <formula>26</formula>
      <formula>30</formula>
    </cfRule>
    <cfRule type="cellIs" dxfId="137" priority="18" operator="between">
      <formula>18</formula>
      <formula>25</formula>
    </cfRule>
    <cfRule type="cellIs" dxfId="136" priority="19" operator="between">
      <formula>15</formula>
      <formula>17</formula>
    </cfRule>
    <cfRule type="cellIs" dxfId="135" priority="20" operator="between">
      <formula>13</formula>
      <formula>14</formula>
    </cfRule>
  </conditionalFormatting>
  <conditionalFormatting sqref="K37:K41 K43:K45">
    <cfRule type="cellIs" dxfId="134" priority="13" operator="between">
      <formula>26</formula>
      <formula>30</formula>
    </cfRule>
    <cfRule type="cellIs" dxfId="133" priority="14" operator="between">
      <formula>18</formula>
      <formula>25</formula>
    </cfRule>
    <cfRule type="cellIs" dxfId="132" priority="15" operator="between">
      <formula>15</formula>
      <formula>17</formula>
    </cfRule>
    <cfRule type="cellIs" dxfId="131" priority="16" operator="between">
      <formula>13</formula>
      <formula>14</formula>
    </cfRule>
  </conditionalFormatting>
  <conditionalFormatting sqref="K53:K57 K59:K63">
    <cfRule type="cellIs" dxfId="130" priority="9" operator="between">
      <formula>26</formula>
      <formula>30</formula>
    </cfRule>
    <cfRule type="cellIs" dxfId="129" priority="10" operator="between">
      <formula>18</formula>
      <formula>25</formula>
    </cfRule>
    <cfRule type="cellIs" dxfId="128" priority="11" operator="between">
      <formula>15</formula>
      <formula>17</formula>
    </cfRule>
    <cfRule type="cellIs" dxfId="127" priority="12" operator="between">
      <formula>13</formula>
      <formula>14</formula>
    </cfRule>
  </conditionalFormatting>
  <conditionalFormatting sqref="K36">
    <cfRule type="cellIs" dxfId="126" priority="5" operator="between">
      <formula>26</formula>
      <formula>30</formula>
    </cfRule>
    <cfRule type="cellIs" dxfId="125" priority="6" operator="between">
      <formula>18</formula>
      <formula>25</formula>
    </cfRule>
    <cfRule type="cellIs" dxfId="124" priority="7" operator="between">
      <formula>15</formula>
      <formula>17</formula>
    </cfRule>
    <cfRule type="cellIs" dxfId="123" priority="8" operator="between">
      <formula>13</formula>
      <formula>14</formula>
    </cfRule>
  </conditionalFormatting>
  <conditionalFormatting sqref="K52">
    <cfRule type="cellIs" dxfId="122" priority="1" operator="between">
      <formula>26</formula>
      <formula>30</formula>
    </cfRule>
    <cfRule type="cellIs" dxfId="121" priority="2" operator="between">
      <formula>18</formula>
      <formula>25</formula>
    </cfRule>
    <cfRule type="cellIs" dxfId="120" priority="3" operator="between">
      <formula>15</formula>
      <formula>17</formula>
    </cfRule>
    <cfRule type="cellIs" dxfId="119" priority="4" operator="between">
      <formula>13</formula>
      <formula>14</formula>
    </cfRule>
  </conditionalFormatting>
  <pageMargins left="0.70866141732283472" right="0.70866141732283472" top="0.74803149606299213" bottom="0.74803149606299213" header="0.31496062992125984" footer="0.31496062992125984"/>
  <pageSetup paperSize="9" scale="75" fitToHeight="2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Üldandmed!$A$7:$A$21</xm:f>
          </x14:formula1>
          <xm:sqref>F10:F27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workbookViewId="0"/>
  </sheetViews>
  <sheetFormatPr defaultRowHeight="15" x14ac:dyDescent="0.25"/>
  <cols>
    <col min="1" max="1" width="17" style="20" customWidth="1"/>
    <col min="2" max="2" width="16.5703125" style="20" customWidth="1"/>
    <col min="3" max="3" width="15.5703125" style="20" customWidth="1"/>
    <col min="4" max="4" width="16.85546875" style="20" bestFit="1" customWidth="1"/>
    <col min="5" max="5" width="16.28515625" style="20" customWidth="1"/>
    <col min="6" max="6" width="11.7109375" style="20" customWidth="1"/>
    <col min="7" max="7" width="15.5703125" style="20" customWidth="1"/>
    <col min="8" max="8" width="10.140625" style="20" bestFit="1" customWidth="1"/>
    <col min="9" max="9" width="9.140625" style="20"/>
    <col min="10" max="10" width="10.5703125" style="20" bestFit="1" customWidth="1"/>
    <col min="11" max="11" width="19.85546875" style="20" customWidth="1"/>
    <col min="12" max="16384" width="9.140625" style="20"/>
  </cols>
  <sheetData>
    <row r="1" spans="1:11" ht="30" x14ac:dyDescent="0.25">
      <c r="A1" s="22" t="s">
        <v>3</v>
      </c>
      <c r="B1" s="49">
        <f>Üldandmed!B1</f>
        <v>0</v>
      </c>
      <c r="C1" s="24"/>
      <c r="D1" s="22" t="s">
        <v>43</v>
      </c>
      <c r="E1" s="50">
        <f>Üldandmed!E1</f>
        <v>0</v>
      </c>
      <c r="F1" s="51"/>
    </row>
    <row r="2" spans="1:11" ht="30" x14ac:dyDescent="0.25">
      <c r="A2" s="22" t="s">
        <v>0</v>
      </c>
      <c r="B2" s="27"/>
      <c r="C2" s="24"/>
      <c r="D2" s="22" t="s">
        <v>44</v>
      </c>
      <c r="E2" s="50">
        <f>Üldandmed!E2</f>
        <v>0</v>
      </c>
      <c r="F2" s="51"/>
    </row>
    <row r="3" spans="1:11" ht="30" x14ac:dyDescent="0.25">
      <c r="A3" s="22" t="s">
        <v>1</v>
      </c>
      <c r="B3" s="28"/>
      <c r="C3" s="24"/>
      <c r="D3" s="22" t="s">
        <v>84</v>
      </c>
      <c r="E3" s="52">
        <f>Üldandmed!E3</f>
        <v>689214</v>
      </c>
      <c r="F3" s="53">
        <f>Üldandmed!F3</f>
        <v>3786</v>
      </c>
    </row>
    <row r="4" spans="1:11" ht="30" x14ac:dyDescent="0.25">
      <c r="A4" s="22" t="s">
        <v>2</v>
      </c>
      <c r="B4" s="27"/>
      <c r="C4" s="24"/>
      <c r="D4" s="22" t="s">
        <v>45</v>
      </c>
      <c r="E4" s="52">
        <f>Üldandmed!E4</f>
        <v>682640</v>
      </c>
      <c r="F4" s="53">
        <f>Üldandmed!F4</f>
        <v>3768</v>
      </c>
    </row>
    <row r="6" spans="1:11" x14ac:dyDescent="0.25">
      <c r="A6" s="31" t="s">
        <v>33</v>
      </c>
    </row>
    <row r="8" spans="1:11" ht="45" x14ac:dyDescent="0.25">
      <c r="A8" s="18" t="s">
        <v>27</v>
      </c>
      <c r="B8" s="18" t="s">
        <v>4</v>
      </c>
      <c r="C8" s="18" t="s">
        <v>5</v>
      </c>
      <c r="D8" s="22" t="s">
        <v>30</v>
      </c>
      <c r="E8" s="22" t="s">
        <v>31</v>
      </c>
      <c r="F8" s="18" t="s">
        <v>6</v>
      </c>
      <c r="G8" s="22" t="s">
        <v>29</v>
      </c>
      <c r="H8" s="22" t="s">
        <v>28</v>
      </c>
      <c r="I8" s="22" t="s">
        <v>36</v>
      </c>
      <c r="J8" s="22" t="s">
        <v>32</v>
      </c>
      <c r="K8" s="22" t="s">
        <v>35</v>
      </c>
    </row>
    <row r="9" spans="1:11" x14ac:dyDescent="0.25">
      <c r="A9" s="32"/>
      <c r="B9" s="33"/>
      <c r="C9" s="33"/>
      <c r="D9" s="33"/>
      <c r="E9" s="33"/>
      <c r="F9" s="33"/>
      <c r="G9" s="33"/>
      <c r="H9" s="33"/>
      <c r="I9" s="33"/>
      <c r="J9" s="34"/>
      <c r="K9" s="26"/>
    </row>
    <row r="10" spans="1:11" x14ac:dyDescent="0.25">
      <c r="A10" s="19"/>
      <c r="B10" s="19"/>
      <c r="C10" s="19"/>
      <c r="D10" s="21"/>
      <c r="E10" s="21"/>
      <c r="F10" s="19"/>
      <c r="G10" s="19"/>
      <c r="H10" s="19"/>
      <c r="I10" s="19" t="s">
        <v>36</v>
      </c>
      <c r="J10" s="19"/>
      <c r="K10" s="19"/>
    </row>
    <row r="11" spans="1:11" x14ac:dyDescent="0.25">
      <c r="A11" s="19"/>
      <c r="B11" s="19"/>
      <c r="C11" s="19"/>
      <c r="D11" s="21"/>
      <c r="E11" s="21"/>
      <c r="F11" s="19"/>
      <c r="G11" s="19"/>
      <c r="H11" s="19"/>
      <c r="I11" s="19" t="s">
        <v>36</v>
      </c>
      <c r="J11" s="19"/>
      <c r="K11" s="19"/>
    </row>
    <row r="12" spans="1:11" x14ac:dyDescent="0.25">
      <c r="A12" s="19"/>
      <c r="B12" s="19"/>
      <c r="C12" s="19"/>
      <c r="D12" s="21"/>
      <c r="E12" s="21"/>
      <c r="F12" s="19"/>
      <c r="G12" s="19"/>
      <c r="H12" s="19"/>
      <c r="I12" s="19" t="s">
        <v>36</v>
      </c>
      <c r="J12" s="19"/>
      <c r="K12" s="19"/>
    </row>
    <row r="13" spans="1:11" x14ac:dyDescent="0.25">
      <c r="A13" s="19"/>
      <c r="B13" s="19"/>
      <c r="C13" s="19"/>
      <c r="D13" s="21"/>
      <c r="E13" s="21"/>
      <c r="F13" s="19"/>
      <c r="G13" s="19"/>
      <c r="H13" s="19"/>
      <c r="I13" s="19" t="s">
        <v>36</v>
      </c>
      <c r="J13" s="19"/>
      <c r="K13" s="19"/>
    </row>
    <row r="14" spans="1:11" x14ac:dyDescent="0.25">
      <c r="A14" s="19"/>
      <c r="B14" s="19"/>
      <c r="C14" s="19"/>
      <c r="D14" s="21"/>
      <c r="E14" s="21"/>
      <c r="F14" s="19"/>
      <c r="G14" s="19"/>
      <c r="H14" s="19"/>
      <c r="I14" s="19" t="s">
        <v>36</v>
      </c>
      <c r="J14" s="19"/>
      <c r="K14" s="19"/>
    </row>
    <row r="15" spans="1:11" x14ac:dyDescent="0.25">
      <c r="A15" s="19"/>
      <c r="B15" s="19"/>
      <c r="C15" s="19"/>
      <c r="D15" s="21"/>
      <c r="E15" s="21"/>
      <c r="F15" s="19"/>
      <c r="G15" s="19"/>
      <c r="H15" s="19"/>
      <c r="I15" s="19" t="s">
        <v>36</v>
      </c>
      <c r="J15" s="19"/>
      <c r="K15" s="19"/>
    </row>
    <row r="16" spans="1:11" x14ac:dyDescent="0.25">
      <c r="A16" s="19"/>
      <c r="B16" s="19"/>
      <c r="C16" s="19"/>
      <c r="D16" s="21"/>
      <c r="E16" s="21"/>
      <c r="F16" s="19"/>
      <c r="G16" s="19"/>
      <c r="H16" s="19"/>
      <c r="I16" s="19" t="s">
        <v>36</v>
      </c>
      <c r="J16" s="19"/>
      <c r="K16" s="19"/>
    </row>
    <row r="17" spans="1:11" x14ac:dyDescent="0.25">
      <c r="A17" s="19"/>
      <c r="B17" s="19"/>
      <c r="C17" s="19"/>
      <c r="D17" s="21"/>
      <c r="E17" s="21"/>
      <c r="F17" s="19"/>
      <c r="G17" s="19"/>
      <c r="H17" s="19"/>
      <c r="I17" s="19" t="s">
        <v>36</v>
      </c>
      <c r="J17" s="19"/>
      <c r="K17" s="19"/>
    </row>
    <row r="18" spans="1:11" x14ac:dyDescent="0.25">
      <c r="A18" s="19"/>
      <c r="B18" s="19"/>
      <c r="C18" s="19"/>
      <c r="D18" s="21"/>
      <c r="E18" s="21"/>
      <c r="F18" s="19"/>
      <c r="G18" s="19"/>
      <c r="H18" s="19"/>
      <c r="I18" s="19" t="s">
        <v>36</v>
      </c>
      <c r="J18" s="19"/>
      <c r="K18" s="19"/>
    </row>
    <row r="19" spans="1:11" x14ac:dyDescent="0.25">
      <c r="A19" s="19"/>
      <c r="B19" s="19"/>
      <c r="C19" s="19"/>
      <c r="D19" s="21"/>
      <c r="E19" s="21"/>
      <c r="F19" s="19"/>
      <c r="G19" s="19"/>
      <c r="H19" s="19"/>
      <c r="I19" s="19" t="s">
        <v>36</v>
      </c>
      <c r="J19" s="19"/>
      <c r="K19" s="19"/>
    </row>
    <row r="20" spans="1:11" x14ac:dyDescent="0.25">
      <c r="A20" s="19"/>
      <c r="B20" s="19"/>
      <c r="C20" s="19"/>
      <c r="D20" s="21"/>
      <c r="E20" s="21"/>
      <c r="F20" s="19"/>
      <c r="G20" s="19"/>
      <c r="H20" s="19"/>
      <c r="I20" s="19" t="s">
        <v>36</v>
      </c>
      <c r="J20" s="19"/>
      <c r="K20" s="19"/>
    </row>
    <row r="21" spans="1:11" x14ac:dyDescent="0.25">
      <c r="A21" s="19"/>
      <c r="B21" s="19"/>
      <c r="C21" s="19"/>
      <c r="D21" s="21"/>
      <c r="E21" s="21"/>
      <c r="F21" s="19"/>
      <c r="G21" s="19"/>
      <c r="H21" s="19"/>
      <c r="I21" s="19" t="s">
        <v>36</v>
      </c>
      <c r="J21" s="19"/>
      <c r="K21" s="19"/>
    </row>
    <row r="22" spans="1:11" x14ac:dyDescent="0.25">
      <c r="A22" s="19"/>
      <c r="B22" s="19"/>
      <c r="C22" s="19"/>
      <c r="D22" s="21"/>
      <c r="E22" s="21"/>
      <c r="F22" s="19"/>
      <c r="G22" s="19"/>
      <c r="H22" s="19"/>
      <c r="I22" s="19" t="s">
        <v>36</v>
      </c>
      <c r="J22" s="19"/>
      <c r="K22" s="19"/>
    </row>
    <row r="23" spans="1:11" x14ac:dyDescent="0.25">
      <c r="A23" s="19"/>
      <c r="B23" s="19"/>
      <c r="C23" s="19"/>
      <c r="D23" s="21"/>
      <c r="E23" s="21"/>
      <c r="F23" s="19"/>
      <c r="G23" s="19"/>
      <c r="H23" s="19"/>
      <c r="I23" s="19" t="s">
        <v>36</v>
      </c>
      <c r="J23" s="19"/>
      <c r="K23" s="19"/>
    </row>
    <row r="24" spans="1:11" x14ac:dyDescent="0.25">
      <c r="A24" s="19"/>
      <c r="B24" s="19"/>
      <c r="C24" s="19"/>
      <c r="D24" s="21"/>
      <c r="E24" s="21"/>
      <c r="F24" s="19"/>
      <c r="G24" s="19"/>
      <c r="H24" s="19"/>
      <c r="I24" s="19" t="s">
        <v>36</v>
      </c>
      <c r="J24" s="19"/>
      <c r="K24" s="19"/>
    </row>
    <row r="25" spans="1:11" x14ac:dyDescent="0.25">
      <c r="A25" s="19"/>
      <c r="B25" s="19"/>
      <c r="C25" s="19"/>
      <c r="D25" s="21"/>
      <c r="E25" s="21"/>
      <c r="F25" s="19"/>
      <c r="G25" s="19"/>
      <c r="H25" s="19"/>
      <c r="I25" s="19" t="s">
        <v>36</v>
      </c>
      <c r="J25" s="19"/>
      <c r="K25" s="19"/>
    </row>
    <row r="26" spans="1:11" x14ac:dyDescent="0.25">
      <c r="A26" s="19"/>
      <c r="B26" s="19"/>
      <c r="C26" s="19"/>
      <c r="D26" s="21"/>
      <c r="E26" s="21"/>
      <c r="F26" s="19"/>
      <c r="G26" s="19"/>
      <c r="H26" s="19"/>
      <c r="I26" s="19" t="s">
        <v>36</v>
      </c>
      <c r="J26" s="19"/>
      <c r="K26" s="19"/>
    </row>
    <row r="27" spans="1:11" x14ac:dyDescent="0.25">
      <c r="A27" s="35"/>
      <c r="B27" s="36"/>
      <c r="C27" s="36"/>
      <c r="D27" s="37"/>
      <c r="E27" s="37"/>
      <c r="F27" s="36"/>
      <c r="G27" s="36"/>
      <c r="H27" s="36"/>
      <c r="I27" s="36" t="s">
        <v>36</v>
      </c>
      <c r="J27" s="38"/>
      <c r="K27" s="19"/>
    </row>
    <row r="28" spans="1:11" x14ac:dyDescent="0.25">
      <c r="A28" s="81" t="s">
        <v>160</v>
      </c>
      <c r="B28" s="82"/>
      <c r="C28" s="82"/>
      <c r="D28" s="82"/>
      <c r="E28" s="82"/>
      <c r="F28" s="82"/>
      <c r="G28" s="82"/>
      <c r="H28" s="82"/>
      <c r="I28" s="82"/>
      <c r="J28" s="83"/>
      <c r="K28" s="23"/>
    </row>
    <row r="29" spans="1:11" ht="45" x14ac:dyDescent="0.25">
      <c r="A29" s="39"/>
      <c r="B29" s="40" t="s">
        <v>159</v>
      </c>
      <c r="C29" s="40" t="s">
        <v>100</v>
      </c>
      <c r="D29" s="41"/>
      <c r="E29" s="41"/>
      <c r="F29" s="39"/>
      <c r="G29" s="39"/>
      <c r="H29" s="39"/>
      <c r="I29" s="39"/>
      <c r="J29" s="39"/>
      <c r="K29" s="39"/>
    </row>
    <row r="30" spans="1:11" x14ac:dyDescent="0.25">
      <c r="A30" s="20" t="s">
        <v>42</v>
      </c>
      <c r="B30" s="44">
        <f>COUNTA(B9:B28)</f>
        <v>0</v>
      </c>
      <c r="C30" s="44">
        <f>COUNTIFS(J8:J26,"&lt;="&amp;F3,J8:J26,"&gt;="&amp;F4)</f>
        <v>0</v>
      </c>
      <c r="D30" s="43"/>
      <c r="E30" s="43"/>
    </row>
    <row r="31" spans="1:11" x14ac:dyDescent="0.25">
      <c r="A31" s="20" t="s">
        <v>40</v>
      </c>
      <c r="B31" s="44">
        <f>COUNTIFS(H9:H28,"M")</f>
        <v>0</v>
      </c>
      <c r="C31" s="44">
        <f>COUNTIFS(J9:J26,"&lt;="&amp;F3,J9:J26,"&gt;="&amp;F4,H9:H26,"M")</f>
        <v>0</v>
      </c>
      <c r="D31" s="43"/>
      <c r="E31" s="43"/>
    </row>
    <row r="32" spans="1:11" x14ac:dyDescent="0.25">
      <c r="A32" s="20" t="s">
        <v>41</v>
      </c>
      <c r="B32" s="44">
        <f>COUNTIF(H9:H28,"n")</f>
        <v>0</v>
      </c>
      <c r="C32" s="44">
        <f>COUNTIFS(J9:J26,"&lt;="&amp;F3,J9:J26,"&gt;="&amp;F4,H9:H26,"N")</f>
        <v>0</v>
      </c>
      <c r="D32" s="43"/>
      <c r="E32" s="43"/>
    </row>
    <row r="33" spans="1:11" x14ac:dyDescent="0.25">
      <c r="D33" s="43"/>
      <c r="E33" s="43"/>
    </row>
    <row r="34" spans="1:11" x14ac:dyDescent="0.25">
      <c r="A34" s="31" t="s">
        <v>34</v>
      </c>
    </row>
    <row r="35" spans="1:11" ht="45" x14ac:dyDescent="0.25">
      <c r="A35" s="18" t="s">
        <v>27</v>
      </c>
      <c r="B35" s="18" t="s">
        <v>4</v>
      </c>
      <c r="C35" s="18" t="s">
        <v>5</v>
      </c>
      <c r="D35" s="22" t="s">
        <v>30</v>
      </c>
      <c r="E35" s="22" t="s">
        <v>31</v>
      </c>
      <c r="F35" s="18" t="s">
        <v>6</v>
      </c>
      <c r="G35" s="22" t="s">
        <v>29</v>
      </c>
      <c r="H35" s="22" t="s">
        <v>28</v>
      </c>
      <c r="I35" s="22" t="s">
        <v>39</v>
      </c>
      <c r="J35" s="22" t="s">
        <v>32</v>
      </c>
      <c r="K35" s="22" t="s">
        <v>35</v>
      </c>
    </row>
    <row r="36" spans="1:11" x14ac:dyDescent="0.25">
      <c r="A36" s="32"/>
      <c r="B36" s="33"/>
      <c r="C36" s="33"/>
      <c r="D36" s="33"/>
      <c r="E36" s="33"/>
      <c r="F36" s="33"/>
      <c r="G36" s="33"/>
      <c r="H36" s="33"/>
      <c r="I36" s="33"/>
      <c r="J36" s="34"/>
      <c r="K36" s="26"/>
    </row>
    <row r="37" spans="1:11" x14ac:dyDescent="0.25">
      <c r="A37" s="19">
        <v>1</v>
      </c>
      <c r="B37" s="19"/>
      <c r="C37" s="19"/>
      <c r="D37" s="21"/>
      <c r="E37" s="21"/>
      <c r="F37" s="19"/>
      <c r="G37" s="19"/>
      <c r="H37" s="19"/>
      <c r="I37" s="19" t="s">
        <v>37</v>
      </c>
      <c r="J37" s="19"/>
      <c r="K37" s="19"/>
    </row>
    <row r="38" spans="1:11" x14ac:dyDescent="0.25">
      <c r="A38" s="19">
        <v>2</v>
      </c>
      <c r="B38" s="19"/>
      <c r="C38" s="19"/>
      <c r="D38" s="19"/>
      <c r="E38" s="19"/>
      <c r="F38" s="19"/>
      <c r="G38" s="19"/>
      <c r="H38" s="19"/>
      <c r="I38" s="19" t="s">
        <v>37</v>
      </c>
      <c r="J38" s="19"/>
      <c r="K38" s="19"/>
    </row>
    <row r="39" spans="1:11" x14ac:dyDescent="0.25">
      <c r="A39" s="19">
        <v>3</v>
      </c>
      <c r="B39" s="19"/>
      <c r="C39" s="19"/>
      <c r="D39" s="19"/>
      <c r="E39" s="19"/>
      <c r="F39" s="19"/>
      <c r="G39" s="19"/>
      <c r="H39" s="19"/>
      <c r="I39" s="19" t="s">
        <v>37</v>
      </c>
      <c r="J39" s="19"/>
      <c r="K39" s="19"/>
    </row>
    <row r="40" spans="1:11" x14ac:dyDescent="0.25">
      <c r="A40" s="19">
        <v>4</v>
      </c>
      <c r="B40" s="19"/>
      <c r="C40" s="19"/>
      <c r="D40" s="19"/>
      <c r="E40" s="19"/>
      <c r="F40" s="19"/>
      <c r="G40" s="19"/>
      <c r="H40" s="19"/>
      <c r="I40" s="19" t="s">
        <v>37</v>
      </c>
      <c r="J40" s="19"/>
      <c r="K40" s="19"/>
    </row>
    <row r="41" spans="1:11" x14ac:dyDescent="0.25">
      <c r="A41" s="19">
        <v>5</v>
      </c>
      <c r="B41" s="19"/>
      <c r="C41" s="19"/>
      <c r="D41" s="19"/>
      <c r="E41" s="19"/>
      <c r="F41" s="19"/>
      <c r="G41" s="19"/>
      <c r="H41" s="19"/>
      <c r="I41" s="19" t="s">
        <v>37</v>
      </c>
      <c r="J41" s="19"/>
      <c r="K41" s="19"/>
    </row>
    <row r="42" spans="1:11" x14ac:dyDescent="0.25">
      <c r="A42" s="19">
        <v>6</v>
      </c>
      <c r="B42" s="19"/>
      <c r="C42" s="19"/>
      <c r="D42" s="19"/>
      <c r="E42" s="19"/>
      <c r="F42" s="19"/>
      <c r="G42" s="19"/>
      <c r="H42" s="19"/>
      <c r="I42" s="19" t="s">
        <v>37</v>
      </c>
      <c r="J42" s="19"/>
      <c r="K42" s="27"/>
    </row>
    <row r="43" spans="1:11" x14ac:dyDescent="0.25">
      <c r="A43" s="19">
        <v>7</v>
      </c>
      <c r="B43" s="19"/>
      <c r="C43" s="19"/>
      <c r="D43" s="19"/>
      <c r="E43" s="19"/>
      <c r="F43" s="19"/>
      <c r="G43" s="19"/>
      <c r="H43" s="19"/>
      <c r="I43" s="19" t="s">
        <v>37</v>
      </c>
      <c r="J43" s="19"/>
      <c r="K43" s="19"/>
    </row>
    <row r="44" spans="1:11" x14ac:dyDescent="0.25">
      <c r="A44" s="19">
        <v>8</v>
      </c>
      <c r="B44" s="19"/>
      <c r="C44" s="19"/>
      <c r="D44" s="19"/>
      <c r="E44" s="19"/>
      <c r="F44" s="19"/>
      <c r="G44" s="19"/>
      <c r="H44" s="19"/>
      <c r="I44" s="19" t="s">
        <v>37</v>
      </c>
      <c r="J44" s="19"/>
      <c r="K44" s="19"/>
    </row>
    <row r="45" spans="1:11" x14ac:dyDescent="0.25">
      <c r="A45" s="81" t="s">
        <v>160</v>
      </c>
      <c r="B45" s="82"/>
      <c r="C45" s="82"/>
      <c r="D45" s="82"/>
      <c r="E45" s="82"/>
      <c r="F45" s="82"/>
      <c r="G45" s="82"/>
      <c r="H45" s="82"/>
      <c r="I45" s="82"/>
      <c r="J45" s="83"/>
      <c r="K45" s="26"/>
    </row>
    <row r="46" spans="1:11" x14ac:dyDescent="0.25">
      <c r="A46" s="20" t="s">
        <v>42</v>
      </c>
      <c r="B46" s="44">
        <f>COUNTA(B38:B45)</f>
        <v>0</v>
      </c>
      <c r="D46" s="39"/>
      <c r="E46" s="39"/>
      <c r="F46" s="39"/>
      <c r="G46" s="39"/>
      <c r="H46" s="39"/>
      <c r="I46" s="39"/>
      <c r="J46" s="39"/>
    </row>
    <row r="47" spans="1:11" x14ac:dyDescent="0.25">
      <c r="A47" s="20" t="s">
        <v>40</v>
      </c>
      <c r="B47" s="44">
        <f>COUNTIFS(H37:H45,"M")</f>
        <v>0</v>
      </c>
      <c r="D47" s="39"/>
      <c r="E47" s="39"/>
      <c r="F47" s="39"/>
      <c r="G47" s="39"/>
      <c r="H47" s="39"/>
      <c r="I47" s="39"/>
      <c r="J47" s="39"/>
    </row>
    <row r="48" spans="1:11" x14ac:dyDescent="0.25">
      <c r="A48" s="20" t="s">
        <v>41</v>
      </c>
      <c r="B48" s="44">
        <f>COUNTIF(H37:H45,"n")</f>
        <v>0</v>
      </c>
      <c r="D48" s="39"/>
      <c r="E48" s="39"/>
      <c r="F48" s="39"/>
      <c r="G48" s="39"/>
      <c r="H48" s="39"/>
      <c r="I48" s="39"/>
      <c r="J48" s="39"/>
    </row>
    <row r="49" spans="1:11" x14ac:dyDescent="0.25">
      <c r="D49" s="39"/>
      <c r="E49" s="39"/>
      <c r="F49" s="39"/>
      <c r="G49" s="39"/>
      <c r="H49" s="39"/>
      <c r="I49" s="39"/>
      <c r="J49" s="39"/>
    </row>
    <row r="50" spans="1:11" x14ac:dyDescent="0.25">
      <c r="A50" s="31" t="s">
        <v>161</v>
      </c>
    </row>
    <row r="51" spans="1:11" ht="45" x14ac:dyDescent="0.25">
      <c r="A51" s="18" t="s">
        <v>27</v>
      </c>
      <c r="B51" s="18" t="s">
        <v>4</v>
      </c>
      <c r="C51" s="18" t="s">
        <v>5</v>
      </c>
      <c r="D51" s="22" t="s">
        <v>30</v>
      </c>
      <c r="E51" s="22" t="s">
        <v>31</v>
      </c>
      <c r="F51" s="18" t="s">
        <v>6</v>
      </c>
      <c r="G51" s="22" t="s">
        <v>29</v>
      </c>
      <c r="H51" s="22" t="s">
        <v>28</v>
      </c>
      <c r="I51" s="22" t="s">
        <v>39</v>
      </c>
      <c r="J51" s="22" t="s">
        <v>32</v>
      </c>
      <c r="K51" s="22" t="s">
        <v>35</v>
      </c>
    </row>
    <row r="52" spans="1:11" x14ac:dyDescent="0.25">
      <c r="A52" s="32"/>
      <c r="B52" s="33"/>
      <c r="C52" s="33"/>
      <c r="D52" s="33"/>
      <c r="E52" s="33"/>
      <c r="F52" s="33"/>
      <c r="G52" s="33"/>
      <c r="H52" s="33"/>
      <c r="I52" s="33"/>
      <c r="J52" s="34"/>
      <c r="K52" s="26"/>
    </row>
    <row r="53" spans="1:11" x14ac:dyDescent="0.25">
      <c r="A53" s="19">
        <v>1</v>
      </c>
      <c r="B53" s="19"/>
      <c r="C53" s="19"/>
      <c r="D53" s="21"/>
      <c r="E53" s="21"/>
      <c r="F53" s="19"/>
      <c r="G53" s="19"/>
      <c r="H53" s="19"/>
      <c r="I53" s="27" t="s">
        <v>37</v>
      </c>
      <c r="J53" s="19"/>
      <c r="K53" s="19"/>
    </row>
    <row r="54" spans="1:11" x14ac:dyDescent="0.25">
      <c r="A54" s="19">
        <v>2</v>
      </c>
      <c r="B54" s="19"/>
      <c r="C54" s="19"/>
      <c r="D54" s="19"/>
      <c r="E54" s="19"/>
      <c r="F54" s="19"/>
      <c r="G54" s="19"/>
      <c r="H54" s="19"/>
      <c r="I54" s="19" t="s">
        <v>37</v>
      </c>
      <c r="J54" s="19"/>
      <c r="K54" s="19"/>
    </row>
    <row r="55" spans="1:11" x14ac:dyDescent="0.25">
      <c r="A55" s="19">
        <v>3</v>
      </c>
      <c r="B55" s="19"/>
      <c r="C55" s="19"/>
      <c r="D55" s="19"/>
      <c r="E55" s="19"/>
      <c r="F55" s="19"/>
      <c r="G55" s="19"/>
      <c r="H55" s="19"/>
      <c r="I55" s="19" t="s">
        <v>37</v>
      </c>
      <c r="J55" s="19"/>
      <c r="K55" s="19"/>
    </row>
    <row r="56" spans="1:11" x14ac:dyDescent="0.25">
      <c r="A56" s="19">
        <v>4</v>
      </c>
      <c r="B56" s="19"/>
      <c r="C56" s="19"/>
      <c r="D56" s="19"/>
      <c r="E56" s="19"/>
      <c r="F56" s="19"/>
      <c r="G56" s="19"/>
      <c r="H56" s="19"/>
      <c r="I56" s="19" t="s">
        <v>37</v>
      </c>
      <c r="J56" s="19"/>
      <c r="K56" s="19"/>
    </row>
    <row r="57" spans="1:11" x14ac:dyDescent="0.25">
      <c r="A57" s="19">
        <v>5</v>
      </c>
      <c r="B57" s="19"/>
      <c r="C57" s="19"/>
      <c r="D57" s="19"/>
      <c r="E57" s="19"/>
      <c r="F57" s="19"/>
      <c r="G57" s="19"/>
      <c r="H57" s="19"/>
      <c r="I57" s="19" t="s">
        <v>37</v>
      </c>
      <c r="J57" s="19"/>
      <c r="K57" s="19"/>
    </row>
    <row r="58" spans="1:11" x14ac:dyDescent="0.25">
      <c r="A58" s="19">
        <v>6</v>
      </c>
      <c r="B58" s="19"/>
      <c r="C58" s="19"/>
      <c r="D58" s="19"/>
      <c r="E58" s="19"/>
      <c r="F58" s="19"/>
      <c r="G58" s="19"/>
      <c r="H58" s="19"/>
      <c r="I58" s="19" t="s">
        <v>37</v>
      </c>
      <c r="J58" s="19"/>
      <c r="K58" s="27"/>
    </row>
    <row r="59" spans="1:11" x14ac:dyDescent="0.25">
      <c r="A59" s="19">
        <v>7</v>
      </c>
      <c r="B59" s="19"/>
      <c r="C59" s="19"/>
      <c r="D59" s="19"/>
      <c r="E59" s="19"/>
      <c r="F59" s="19"/>
      <c r="G59" s="19"/>
      <c r="H59" s="19"/>
      <c r="I59" s="19" t="s">
        <v>37</v>
      </c>
      <c r="J59" s="19"/>
      <c r="K59" s="19"/>
    </row>
    <row r="60" spans="1:11" x14ac:dyDescent="0.25">
      <c r="A60" s="19">
        <v>8</v>
      </c>
      <c r="B60" s="19"/>
      <c r="C60" s="19"/>
      <c r="D60" s="19"/>
      <c r="E60" s="19"/>
      <c r="F60" s="19"/>
      <c r="G60" s="19"/>
      <c r="H60" s="19"/>
      <c r="I60" s="19" t="s">
        <v>37</v>
      </c>
      <c r="J60" s="19"/>
      <c r="K60" s="19"/>
    </row>
    <row r="61" spans="1:11" x14ac:dyDescent="0.25">
      <c r="A61" s="19">
        <v>9</v>
      </c>
      <c r="B61" s="19"/>
      <c r="C61" s="19"/>
      <c r="D61" s="19"/>
      <c r="E61" s="19"/>
      <c r="F61" s="19"/>
      <c r="G61" s="19"/>
      <c r="H61" s="19"/>
      <c r="I61" s="19" t="s">
        <v>37</v>
      </c>
      <c r="J61" s="19"/>
      <c r="K61" s="19"/>
    </row>
    <row r="62" spans="1:11" x14ac:dyDescent="0.25">
      <c r="A62" s="19">
        <v>10</v>
      </c>
      <c r="B62" s="19"/>
      <c r="C62" s="19"/>
      <c r="D62" s="19"/>
      <c r="E62" s="19"/>
      <c r="F62" s="19"/>
      <c r="G62" s="19"/>
      <c r="H62" s="19"/>
      <c r="I62" s="19" t="s">
        <v>37</v>
      </c>
      <c r="J62" s="19"/>
      <c r="K62" s="19"/>
    </row>
    <row r="63" spans="1:11" x14ac:dyDescent="0.25">
      <c r="A63" s="81" t="s">
        <v>160</v>
      </c>
      <c r="B63" s="82"/>
      <c r="C63" s="82"/>
      <c r="D63" s="82"/>
      <c r="E63" s="82"/>
      <c r="F63" s="82"/>
      <c r="G63" s="82"/>
      <c r="H63" s="82"/>
      <c r="I63" s="82"/>
      <c r="J63" s="83"/>
      <c r="K63" s="26"/>
    </row>
    <row r="64" spans="1:11" x14ac:dyDescent="0.25">
      <c r="A64" s="20" t="s">
        <v>42</v>
      </c>
      <c r="B64" s="44">
        <f>COUNTA(B53:B63)</f>
        <v>0</v>
      </c>
    </row>
    <row r="65" spans="1:2" x14ac:dyDescent="0.25">
      <c r="A65" s="20" t="s">
        <v>40</v>
      </c>
      <c r="B65" s="44">
        <f>COUNTIFS(H53:H63,"M")</f>
        <v>0</v>
      </c>
    </row>
    <row r="66" spans="1:2" x14ac:dyDescent="0.25">
      <c r="A66" s="20" t="s">
        <v>41</v>
      </c>
      <c r="B66" s="44">
        <f>COUNTIF(H53:H62,"n")</f>
        <v>0</v>
      </c>
    </row>
    <row r="67" spans="1:2" x14ac:dyDescent="0.25">
      <c r="B67" s="42"/>
    </row>
  </sheetData>
  <sheetProtection password="DED5" sheet="1" objects="1" scenarios="1" formatCells="0" formatColumns="0" formatRows="0" insertColumns="0" insertRows="0" insertHyperlinks="0" deleteColumns="0" deleteRows="0" sort="0" autoFilter="0"/>
  <sortState ref="A9:K21">
    <sortCondition ref="K9:K21"/>
  </sortState>
  <mergeCells count="3">
    <mergeCell ref="A28:J28"/>
    <mergeCell ref="A45:J45"/>
    <mergeCell ref="A63:J63"/>
  </mergeCells>
  <conditionalFormatting sqref="K9:K27">
    <cfRule type="cellIs" dxfId="118" priority="17" operator="between">
      <formula>26</formula>
      <formula>30</formula>
    </cfRule>
    <cfRule type="cellIs" dxfId="117" priority="18" operator="between">
      <formula>18</formula>
      <formula>25</formula>
    </cfRule>
    <cfRule type="cellIs" dxfId="116" priority="19" operator="between">
      <formula>15</formula>
      <formula>17</formula>
    </cfRule>
    <cfRule type="cellIs" dxfId="115" priority="20" operator="between">
      <formula>13</formula>
      <formula>14</formula>
    </cfRule>
  </conditionalFormatting>
  <conditionalFormatting sqref="K37:K41 K43:K45">
    <cfRule type="cellIs" dxfId="114" priority="13" operator="between">
      <formula>26</formula>
      <formula>30</formula>
    </cfRule>
    <cfRule type="cellIs" dxfId="113" priority="14" operator="between">
      <formula>18</formula>
      <formula>25</formula>
    </cfRule>
    <cfRule type="cellIs" dxfId="112" priority="15" operator="between">
      <formula>15</formula>
      <formula>17</formula>
    </cfRule>
    <cfRule type="cellIs" dxfId="111" priority="16" operator="between">
      <formula>13</formula>
      <formula>14</formula>
    </cfRule>
  </conditionalFormatting>
  <conditionalFormatting sqref="K53:K57 K59:K63">
    <cfRule type="cellIs" dxfId="110" priority="9" operator="between">
      <formula>26</formula>
      <formula>30</formula>
    </cfRule>
    <cfRule type="cellIs" dxfId="109" priority="10" operator="between">
      <formula>18</formula>
      <formula>25</formula>
    </cfRule>
    <cfRule type="cellIs" dxfId="108" priority="11" operator="between">
      <formula>15</formula>
      <formula>17</formula>
    </cfRule>
    <cfRule type="cellIs" dxfId="107" priority="12" operator="between">
      <formula>13</formula>
      <formula>14</formula>
    </cfRule>
  </conditionalFormatting>
  <conditionalFormatting sqref="K36">
    <cfRule type="cellIs" dxfId="106" priority="5" operator="between">
      <formula>26</formula>
      <formula>30</formula>
    </cfRule>
    <cfRule type="cellIs" dxfId="105" priority="6" operator="between">
      <formula>18</formula>
      <formula>25</formula>
    </cfRule>
    <cfRule type="cellIs" dxfId="104" priority="7" operator="between">
      <formula>15</formula>
      <formula>17</formula>
    </cfRule>
    <cfRule type="cellIs" dxfId="103" priority="8" operator="between">
      <formula>13</formula>
      <formula>14</formula>
    </cfRule>
  </conditionalFormatting>
  <conditionalFormatting sqref="K52">
    <cfRule type="cellIs" dxfId="102" priority="1" operator="between">
      <formula>26</formula>
      <formula>30</formula>
    </cfRule>
    <cfRule type="cellIs" dxfId="101" priority="2" operator="between">
      <formula>18</formula>
      <formula>25</formula>
    </cfRule>
    <cfRule type="cellIs" dxfId="100" priority="3" operator="between">
      <formula>15</formula>
      <formula>17</formula>
    </cfRule>
    <cfRule type="cellIs" dxfId="99" priority="4" operator="between">
      <formula>13</formula>
      <formula>14</formula>
    </cfRule>
  </conditionalFormatting>
  <pageMargins left="0.70866141732283472" right="0.70866141732283472" top="0.74803149606299213" bottom="0.74803149606299213" header="0.31496062992125984" footer="0.31496062992125984"/>
  <pageSetup paperSize="9" scale="74" fitToHeight="3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greaterThan" id="{2EFB8DF2-09C5-4A8E-A431-31BF5E3AC67A}">
            <xm:f>'Esimene üritus'!$F$3</xm:f>
            <x14:dxf>
              <fill>
                <patternFill>
                  <bgColor rgb="FFFF0000"/>
                </patternFill>
              </fill>
            </x14:dxf>
          </x14:cfRule>
          <x14:cfRule type="cellIs" priority="22" operator="lessThan" id="{277F24A4-9C73-4D2A-884F-FC113044844D}">
            <xm:f>'Esimene üritus'!$F$4</xm:f>
            <x14:dxf>
              <fill>
                <patternFill>
                  <bgColor rgb="FFFF0000"/>
                </patternFill>
              </fill>
            </x14:dxf>
          </x14:cfRule>
          <xm:sqref>J10:J27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Üldandmed!$A$7:$A$21</xm:f>
          </x14:formula1>
          <xm:sqref>F10:F27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workbookViewId="0"/>
  </sheetViews>
  <sheetFormatPr defaultRowHeight="15" x14ac:dyDescent="0.25"/>
  <cols>
    <col min="1" max="1" width="16.85546875" style="20" customWidth="1"/>
    <col min="2" max="2" width="14.5703125" style="20" customWidth="1"/>
    <col min="3" max="3" width="16" style="20" customWidth="1"/>
    <col min="4" max="4" width="16.42578125" style="20" customWidth="1"/>
    <col min="5" max="5" width="10.42578125" style="20" bestFit="1" customWidth="1"/>
    <col min="6" max="6" width="11.7109375" style="20" customWidth="1"/>
    <col min="7" max="7" width="15.5703125" style="20" customWidth="1"/>
    <col min="8" max="8" width="10.140625" style="20" bestFit="1" customWidth="1"/>
    <col min="9" max="9" width="9.140625" style="20"/>
    <col min="10" max="10" width="10.5703125" style="20" bestFit="1" customWidth="1"/>
    <col min="11" max="11" width="19.85546875" style="20" customWidth="1"/>
    <col min="12" max="16384" width="9.140625" style="20"/>
  </cols>
  <sheetData>
    <row r="1" spans="1:11" ht="45" x14ac:dyDescent="0.25">
      <c r="A1" s="22" t="s">
        <v>3</v>
      </c>
      <c r="B1" s="49">
        <f>Üldandmed!B1</f>
        <v>0</v>
      </c>
      <c r="C1" s="24"/>
      <c r="D1" s="22" t="s">
        <v>43</v>
      </c>
      <c r="E1" s="50">
        <f>Üldandmed!E1</f>
        <v>0</v>
      </c>
      <c r="F1" s="51"/>
    </row>
    <row r="2" spans="1:11" ht="30" x14ac:dyDescent="0.25">
      <c r="A2" s="22" t="s">
        <v>0</v>
      </c>
      <c r="B2" s="27"/>
      <c r="C2" s="24"/>
      <c r="D2" s="22" t="s">
        <v>44</v>
      </c>
      <c r="E2" s="50">
        <f>Üldandmed!E2</f>
        <v>0</v>
      </c>
      <c r="F2" s="51"/>
    </row>
    <row r="3" spans="1:11" ht="30" x14ac:dyDescent="0.25">
      <c r="A3" s="22" t="s">
        <v>1</v>
      </c>
      <c r="B3" s="28"/>
      <c r="C3" s="24"/>
      <c r="D3" s="22" t="s">
        <v>84</v>
      </c>
      <c r="E3" s="52">
        <f>Üldandmed!E3</f>
        <v>689214</v>
      </c>
      <c r="F3" s="53">
        <f>Üldandmed!F3</f>
        <v>3786</v>
      </c>
    </row>
    <row r="4" spans="1:11" ht="30" x14ac:dyDescent="0.25">
      <c r="A4" s="22" t="s">
        <v>2</v>
      </c>
      <c r="B4" s="27"/>
      <c r="C4" s="24"/>
      <c r="D4" s="22" t="s">
        <v>45</v>
      </c>
      <c r="E4" s="52">
        <f>Üldandmed!E4</f>
        <v>682640</v>
      </c>
      <c r="F4" s="53">
        <f>Üldandmed!F4</f>
        <v>3768</v>
      </c>
    </row>
    <row r="6" spans="1:11" x14ac:dyDescent="0.25">
      <c r="A6" s="31" t="s">
        <v>33</v>
      </c>
    </row>
    <row r="8" spans="1:11" ht="45" x14ac:dyDescent="0.25">
      <c r="A8" s="18" t="s">
        <v>27</v>
      </c>
      <c r="B8" s="18" t="s">
        <v>4</v>
      </c>
      <c r="C8" s="18" t="s">
        <v>5</v>
      </c>
      <c r="D8" s="22" t="s">
        <v>30</v>
      </c>
      <c r="E8" s="22" t="s">
        <v>31</v>
      </c>
      <c r="F8" s="18" t="s">
        <v>6</v>
      </c>
      <c r="G8" s="22" t="s">
        <v>29</v>
      </c>
      <c r="H8" s="22" t="s">
        <v>28</v>
      </c>
      <c r="I8" s="22" t="s">
        <v>36</v>
      </c>
      <c r="J8" s="22" t="s">
        <v>32</v>
      </c>
      <c r="K8" s="22" t="s">
        <v>35</v>
      </c>
    </row>
    <row r="9" spans="1:11" x14ac:dyDescent="0.25">
      <c r="A9" s="32"/>
      <c r="B9" s="33"/>
      <c r="C9" s="33"/>
      <c r="D9" s="33"/>
      <c r="E9" s="33"/>
      <c r="F9" s="33"/>
      <c r="G9" s="33"/>
      <c r="H9" s="33"/>
      <c r="I9" s="33"/>
      <c r="J9" s="34"/>
      <c r="K9" s="26"/>
    </row>
    <row r="10" spans="1:11" x14ac:dyDescent="0.25">
      <c r="A10" s="19"/>
      <c r="B10" s="19"/>
      <c r="C10" s="19"/>
      <c r="D10" s="21"/>
      <c r="E10" s="21"/>
      <c r="F10" s="19"/>
      <c r="G10" s="19"/>
      <c r="H10" s="19"/>
      <c r="I10" s="19" t="s">
        <v>36</v>
      </c>
      <c r="J10" s="19"/>
      <c r="K10" s="19"/>
    </row>
    <row r="11" spans="1:11" x14ac:dyDescent="0.25">
      <c r="A11" s="19"/>
      <c r="B11" s="19"/>
      <c r="C11" s="19"/>
      <c r="D11" s="21"/>
      <c r="E11" s="21"/>
      <c r="F11" s="19"/>
      <c r="G11" s="19"/>
      <c r="H11" s="19"/>
      <c r="I11" s="19" t="s">
        <v>36</v>
      </c>
      <c r="J11" s="19"/>
      <c r="K11" s="19"/>
    </row>
    <row r="12" spans="1:11" x14ac:dyDescent="0.25">
      <c r="A12" s="19"/>
      <c r="B12" s="19"/>
      <c r="C12" s="19"/>
      <c r="D12" s="21"/>
      <c r="E12" s="21"/>
      <c r="F12" s="19"/>
      <c r="G12" s="19"/>
      <c r="H12" s="19"/>
      <c r="I12" s="19" t="s">
        <v>36</v>
      </c>
      <c r="J12" s="19"/>
      <c r="K12" s="19"/>
    </row>
    <row r="13" spans="1:11" x14ac:dyDescent="0.25">
      <c r="A13" s="19"/>
      <c r="B13" s="19"/>
      <c r="C13" s="19"/>
      <c r="D13" s="21"/>
      <c r="E13" s="21"/>
      <c r="F13" s="19"/>
      <c r="G13" s="19"/>
      <c r="H13" s="19"/>
      <c r="I13" s="19" t="s">
        <v>36</v>
      </c>
      <c r="J13" s="19"/>
      <c r="K13" s="19"/>
    </row>
    <row r="14" spans="1:11" x14ac:dyDescent="0.25">
      <c r="A14" s="19"/>
      <c r="B14" s="19"/>
      <c r="C14" s="19"/>
      <c r="D14" s="21"/>
      <c r="E14" s="21"/>
      <c r="F14" s="19"/>
      <c r="G14" s="19"/>
      <c r="H14" s="19"/>
      <c r="I14" s="19" t="s">
        <v>36</v>
      </c>
      <c r="J14" s="19"/>
      <c r="K14" s="19"/>
    </row>
    <row r="15" spans="1:11" x14ac:dyDescent="0.25">
      <c r="A15" s="19"/>
      <c r="B15" s="19"/>
      <c r="C15" s="19"/>
      <c r="D15" s="21"/>
      <c r="E15" s="21"/>
      <c r="F15" s="19"/>
      <c r="G15" s="19"/>
      <c r="H15" s="19"/>
      <c r="I15" s="19" t="s">
        <v>36</v>
      </c>
      <c r="J15" s="19"/>
      <c r="K15" s="19"/>
    </row>
    <row r="16" spans="1:11" x14ac:dyDescent="0.25">
      <c r="A16" s="19"/>
      <c r="B16" s="19"/>
      <c r="C16" s="19"/>
      <c r="D16" s="21"/>
      <c r="E16" s="21"/>
      <c r="F16" s="19"/>
      <c r="G16" s="19"/>
      <c r="H16" s="19"/>
      <c r="I16" s="19" t="s">
        <v>36</v>
      </c>
      <c r="J16" s="19"/>
      <c r="K16" s="19"/>
    </row>
    <row r="17" spans="1:11" x14ac:dyDescent="0.25">
      <c r="A17" s="19"/>
      <c r="B17" s="19"/>
      <c r="C17" s="19"/>
      <c r="D17" s="21"/>
      <c r="E17" s="21"/>
      <c r="F17" s="19"/>
      <c r="G17" s="19"/>
      <c r="H17" s="19"/>
      <c r="I17" s="19" t="s">
        <v>36</v>
      </c>
      <c r="J17" s="19"/>
      <c r="K17" s="19"/>
    </row>
    <row r="18" spans="1:11" x14ac:dyDescent="0.25">
      <c r="A18" s="19"/>
      <c r="B18" s="19"/>
      <c r="C18" s="19"/>
      <c r="D18" s="21"/>
      <c r="E18" s="21"/>
      <c r="F18" s="19"/>
      <c r="G18" s="19"/>
      <c r="H18" s="19"/>
      <c r="I18" s="19" t="s">
        <v>36</v>
      </c>
      <c r="J18" s="19"/>
      <c r="K18" s="19"/>
    </row>
    <row r="19" spans="1:11" x14ac:dyDescent="0.25">
      <c r="A19" s="19"/>
      <c r="B19" s="19"/>
      <c r="C19" s="19"/>
      <c r="D19" s="21"/>
      <c r="E19" s="21"/>
      <c r="F19" s="19"/>
      <c r="G19" s="19"/>
      <c r="H19" s="19"/>
      <c r="I19" s="19" t="s">
        <v>36</v>
      </c>
      <c r="J19" s="19"/>
      <c r="K19" s="19"/>
    </row>
    <row r="20" spans="1:11" x14ac:dyDescent="0.25">
      <c r="A20" s="19"/>
      <c r="B20" s="19"/>
      <c r="C20" s="19"/>
      <c r="D20" s="21"/>
      <c r="E20" s="21"/>
      <c r="F20" s="19"/>
      <c r="G20" s="19"/>
      <c r="H20" s="19"/>
      <c r="I20" s="19" t="s">
        <v>36</v>
      </c>
      <c r="J20" s="19"/>
      <c r="K20" s="19"/>
    </row>
    <row r="21" spans="1:11" x14ac:dyDescent="0.25">
      <c r="A21" s="19"/>
      <c r="B21" s="19"/>
      <c r="C21" s="19"/>
      <c r="D21" s="21"/>
      <c r="E21" s="21"/>
      <c r="F21" s="19"/>
      <c r="G21" s="19"/>
      <c r="H21" s="19"/>
      <c r="I21" s="19" t="s">
        <v>36</v>
      </c>
      <c r="J21" s="19"/>
      <c r="K21" s="19"/>
    </row>
    <row r="22" spans="1:11" x14ac:dyDescent="0.25">
      <c r="A22" s="19"/>
      <c r="B22" s="19"/>
      <c r="C22" s="19"/>
      <c r="D22" s="21"/>
      <c r="E22" s="21"/>
      <c r="F22" s="19"/>
      <c r="G22" s="19"/>
      <c r="H22" s="19"/>
      <c r="I22" s="19" t="s">
        <v>36</v>
      </c>
      <c r="J22" s="19"/>
      <c r="K22" s="19"/>
    </row>
    <row r="23" spans="1:11" x14ac:dyDescent="0.25">
      <c r="A23" s="19"/>
      <c r="B23" s="19"/>
      <c r="C23" s="19"/>
      <c r="D23" s="21"/>
      <c r="E23" s="21"/>
      <c r="F23" s="19"/>
      <c r="G23" s="19"/>
      <c r="H23" s="19"/>
      <c r="I23" s="19" t="s">
        <v>36</v>
      </c>
      <c r="J23" s="19"/>
      <c r="K23" s="19"/>
    </row>
    <row r="24" spans="1:11" x14ac:dyDescent="0.25">
      <c r="A24" s="19"/>
      <c r="B24" s="19"/>
      <c r="C24" s="19"/>
      <c r="D24" s="21"/>
      <c r="E24" s="21"/>
      <c r="F24" s="19"/>
      <c r="G24" s="19"/>
      <c r="H24" s="19"/>
      <c r="I24" s="19" t="s">
        <v>36</v>
      </c>
      <c r="J24" s="19"/>
      <c r="K24" s="19"/>
    </row>
    <row r="25" spans="1:11" x14ac:dyDescent="0.25">
      <c r="A25" s="19"/>
      <c r="B25" s="19"/>
      <c r="C25" s="19"/>
      <c r="D25" s="21"/>
      <c r="E25" s="21"/>
      <c r="F25" s="19"/>
      <c r="G25" s="19"/>
      <c r="H25" s="19"/>
      <c r="I25" s="19" t="s">
        <v>36</v>
      </c>
      <c r="J25" s="19"/>
      <c r="K25" s="19"/>
    </row>
    <row r="26" spans="1:11" x14ac:dyDescent="0.25">
      <c r="A26" s="19"/>
      <c r="B26" s="19"/>
      <c r="C26" s="19"/>
      <c r="D26" s="21"/>
      <c r="E26" s="21"/>
      <c r="F26" s="19"/>
      <c r="G26" s="19"/>
      <c r="H26" s="19"/>
      <c r="I26" s="19" t="s">
        <v>36</v>
      </c>
      <c r="J26" s="19"/>
      <c r="K26" s="19"/>
    </row>
    <row r="27" spans="1:11" x14ac:dyDescent="0.25">
      <c r="A27" s="35"/>
      <c r="B27" s="36"/>
      <c r="C27" s="36"/>
      <c r="D27" s="37"/>
      <c r="E27" s="37"/>
      <c r="F27" s="36"/>
      <c r="G27" s="36"/>
      <c r="H27" s="36"/>
      <c r="I27" s="36" t="s">
        <v>36</v>
      </c>
      <c r="J27" s="38"/>
      <c r="K27" s="19"/>
    </row>
    <row r="28" spans="1:11" x14ac:dyDescent="0.25">
      <c r="A28" s="81" t="s">
        <v>160</v>
      </c>
      <c r="B28" s="82"/>
      <c r="C28" s="82"/>
      <c r="D28" s="82"/>
      <c r="E28" s="82"/>
      <c r="F28" s="82"/>
      <c r="G28" s="82"/>
      <c r="H28" s="82"/>
      <c r="I28" s="82"/>
      <c r="J28" s="83"/>
      <c r="K28" s="23"/>
    </row>
    <row r="29" spans="1:11" ht="30" x14ac:dyDescent="0.25">
      <c r="A29" s="39"/>
      <c r="B29" s="40" t="s">
        <v>159</v>
      </c>
      <c r="C29" s="40" t="s">
        <v>100</v>
      </c>
      <c r="D29" s="41"/>
      <c r="E29" s="41"/>
      <c r="F29" s="39"/>
      <c r="G29" s="39"/>
      <c r="H29" s="39"/>
      <c r="I29" s="39"/>
      <c r="J29" s="39"/>
      <c r="K29" s="39"/>
    </row>
    <row r="30" spans="1:11" x14ac:dyDescent="0.25">
      <c r="A30" s="20" t="s">
        <v>42</v>
      </c>
      <c r="B30" s="44">
        <f>COUNTA(B9:B28)</f>
        <v>0</v>
      </c>
      <c r="C30" s="44">
        <f>COUNTIFS(J8:J26,"&lt;="&amp;F3,J8:J26,"&gt;="&amp;F4)</f>
        <v>0</v>
      </c>
      <c r="D30" s="43"/>
      <c r="E30" s="43"/>
    </row>
    <row r="31" spans="1:11" x14ac:dyDescent="0.25">
      <c r="A31" s="20" t="s">
        <v>40</v>
      </c>
      <c r="B31" s="44">
        <f>COUNTIFS(H9:H28,"M")</f>
        <v>0</v>
      </c>
      <c r="C31" s="44">
        <f>COUNTIFS(J9:J26,"&lt;="&amp;F3,J9:J26,"&gt;="&amp;F4,H9:H26,"M")</f>
        <v>0</v>
      </c>
      <c r="D31" s="43"/>
      <c r="E31" s="43"/>
    </row>
    <row r="32" spans="1:11" x14ac:dyDescent="0.25">
      <c r="A32" s="20" t="s">
        <v>41</v>
      </c>
      <c r="B32" s="44">
        <f>COUNTIF(H9:H28,"n")</f>
        <v>0</v>
      </c>
      <c r="C32" s="44">
        <f>COUNTIFS(J9:J26,"&lt;="&amp;F3,J9:J26,"&gt;="&amp;F4,H9:H26,"N")</f>
        <v>0</v>
      </c>
      <c r="D32" s="43"/>
      <c r="E32" s="43"/>
    </row>
    <row r="33" spans="1:11" x14ac:dyDescent="0.25">
      <c r="D33" s="43"/>
      <c r="E33" s="43"/>
    </row>
    <row r="34" spans="1:11" x14ac:dyDescent="0.25">
      <c r="A34" s="31" t="s">
        <v>34</v>
      </c>
    </row>
    <row r="35" spans="1:11" ht="45" x14ac:dyDescent="0.25">
      <c r="A35" s="18" t="s">
        <v>27</v>
      </c>
      <c r="B35" s="18" t="s">
        <v>4</v>
      </c>
      <c r="C35" s="18" t="s">
        <v>5</v>
      </c>
      <c r="D35" s="22" t="s">
        <v>30</v>
      </c>
      <c r="E35" s="22" t="s">
        <v>31</v>
      </c>
      <c r="F35" s="18" t="s">
        <v>6</v>
      </c>
      <c r="G35" s="22" t="s">
        <v>29</v>
      </c>
      <c r="H35" s="22" t="s">
        <v>28</v>
      </c>
      <c r="I35" s="22" t="s">
        <v>39</v>
      </c>
      <c r="J35" s="22" t="s">
        <v>32</v>
      </c>
      <c r="K35" s="22" t="s">
        <v>35</v>
      </c>
    </row>
    <row r="36" spans="1:11" x14ac:dyDescent="0.25">
      <c r="A36" s="32"/>
      <c r="B36" s="33"/>
      <c r="C36" s="33"/>
      <c r="D36" s="33"/>
      <c r="E36" s="33"/>
      <c r="F36" s="33"/>
      <c r="G36" s="33"/>
      <c r="H36" s="33"/>
      <c r="I36" s="33"/>
      <c r="J36" s="34"/>
      <c r="K36" s="26"/>
    </row>
    <row r="37" spans="1:11" x14ac:dyDescent="0.25">
      <c r="A37" s="19">
        <v>1</v>
      </c>
      <c r="B37" s="19"/>
      <c r="C37" s="19"/>
      <c r="D37" s="21"/>
      <c r="E37" s="21"/>
      <c r="F37" s="19"/>
      <c r="G37" s="19"/>
      <c r="H37" s="19"/>
      <c r="I37" s="19" t="s">
        <v>37</v>
      </c>
      <c r="J37" s="19"/>
      <c r="K37" s="19"/>
    </row>
    <row r="38" spans="1:11" x14ac:dyDescent="0.25">
      <c r="A38" s="19">
        <v>2</v>
      </c>
      <c r="B38" s="19"/>
      <c r="C38" s="19"/>
      <c r="D38" s="19"/>
      <c r="E38" s="19"/>
      <c r="F38" s="19"/>
      <c r="G38" s="19"/>
      <c r="H38" s="19"/>
      <c r="I38" s="19" t="s">
        <v>37</v>
      </c>
      <c r="J38" s="19"/>
      <c r="K38" s="19"/>
    </row>
    <row r="39" spans="1:11" x14ac:dyDescent="0.25">
      <c r="A39" s="19">
        <v>3</v>
      </c>
      <c r="B39" s="19"/>
      <c r="C39" s="19"/>
      <c r="D39" s="19"/>
      <c r="E39" s="19"/>
      <c r="F39" s="19"/>
      <c r="G39" s="19"/>
      <c r="H39" s="19"/>
      <c r="I39" s="19" t="s">
        <v>37</v>
      </c>
      <c r="J39" s="19"/>
      <c r="K39" s="19"/>
    </row>
    <row r="40" spans="1:11" x14ac:dyDescent="0.25">
      <c r="A40" s="19">
        <v>4</v>
      </c>
      <c r="B40" s="19"/>
      <c r="C40" s="19"/>
      <c r="D40" s="19"/>
      <c r="E40" s="19"/>
      <c r="F40" s="19"/>
      <c r="G40" s="19"/>
      <c r="H40" s="19"/>
      <c r="I40" s="19" t="s">
        <v>37</v>
      </c>
      <c r="J40" s="19"/>
      <c r="K40" s="19"/>
    </row>
    <row r="41" spans="1:11" x14ac:dyDescent="0.25">
      <c r="A41" s="19">
        <v>5</v>
      </c>
      <c r="B41" s="19"/>
      <c r="C41" s="19"/>
      <c r="D41" s="19"/>
      <c r="E41" s="19"/>
      <c r="F41" s="19"/>
      <c r="G41" s="19"/>
      <c r="H41" s="19"/>
      <c r="I41" s="19" t="s">
        <v>37</v>
      </c>
      <c r="J41" s="19"/>
      <c r="K41" s="19"/>
    </row>
    <row r="42" spans="1:11" x14ac:dyDescent="0.25">
      <c r="A42" s="19">
        <v>6</v>
      </c>
      <c r="B42" s="19"/>
      <c r="C42" s="19"/>
      <c r="D42" s="19"/>
      <c r="E42" s="19"/>
      <c r="F42" s="19"/>
      <c r="G42" s="19"/>
      <c r="H42" s="19"/>
      <c r="I42" s="19" t="s">
        <v>37</v>
      </c>
      <c r="J42" s="19"/>
      <c r="K42" s="27"/>
    </row>
    <row r="43" spans="1:11" x14ac:dyDescent="0.25">
      <c r="A43" s="19">
        <v>7</v>
      </c>
      <c r="B43" s="19"/>
      <c r="C43" s="19"/>
      <c r="D43" s="19"/>
      <c r="E43" s="19"/>
      <c r="F43" s="19"/>
      <c r="G43" s="19"/>
      <c r="H43" s="19"/>
      <c r="I43" s="19" t="s">
        <v>37</v>
      </c>
      <c r="J43" s="19"/>
      <c r="K43" s="19"/>
    </row>
    <row r="44" spans="1:11" x14ac:dyDescent="0.25">
      <c r="A44" s="19">
        <v>8</v>
      </c>
      <c r="B44" s="19"/>
      <c r="C44" s="19"/>
      <c r="D44" s="19"/>
      <c r="E44" s="19"/>
      <c r="F44" s="19"/>
      <c r="G44" s="19"/>
      <c r="H44" s="19"/>
      <c r="I44" s="19" t="s">
        <v>37</v>
      </c>
      <c r="J44" s="19"/>
      <c r="K44" s="19"/>
    </row>
    <row r="45" spans="1:11" x14ac:dyDescent="0.25">
      <c r="A45" s="81" t="s">
        <v>160</v>
      </c>
      <c r="B45" s="82"/>
      <c r="C45" s="82"/>
      <c r="D45" s="82"/>
      <c r="E45" s="82"/>
      <c r="F45" s="82"/>
      <c r="G45" s="82"/>
      <c r="H45" s="82"/>
      <c r="I45" s="82"/>
      <c r="J45" s="83"/>
      <c r="K45" s="26"/>
    </row>
    <row r="46" spans="1:11" x14ac:dyDescent="0.25">
      <c r="A46" s="20" t="s">
        <v>42</v>
      </c>
      <c r="B46" s="44">
        <f>COUNTA(B38:B45)</f>
        <v>0</v>
      </c>
      <c r="D46" s="39"/>
      <c r="E46" s="39"/>
      <c r="F46" s="39"/>
      <c r="G46" s="39"/>
      <c r="H46" s="39"/>
      <c r="I46" s="39"/>
      <c r="J46" s="39"/>
    </row>
    <row r="47" spans="1:11" x14ac:dyDescent="0.25">
      <c r="A47" s="20" t="s">
        <v>40</v>
      </c>
      <c r="B47" s="44">
        <f>COUNTIFS(H37:H45,"M")</f>
        <v>0</v>
      </c>
      <c r="D47" s="39"/>
      <c r="E47" s="39"/>
      <c r="F47" s="39"/>
      <c r="G47" s="39"/>
      <c r="H47" s="39"/>
      <c r="I47" s="39"/>
      <c r="J47" s="39"/>
    </row>
    <row r="48" spans="1:11" x14ac:dyDescent="0.25">
      <c r="A48" s="20" t="s">
        <v>41</v>
      </c>
      <c r="B48" s="44">
        <f>COUNTIF(H37:H45,"n")</f>
        <v>0</v>
      </c>
      <c r="D48" s="39"/>
      <c r="E48" s="39"/>
      <c r="F48" s="39"/>
      <c r="G48" s="39"/>
      <c r="H48" s="39"/>
      <c r="I48" s="39"/>
      <c r="J48" s="39"/>
    </row>
    <row r="49" spans="1:11" x14ac:dyDescent="0.25">
      <c r="D49" s="39"/>
      <c r="E49" s="39"/>
      <c r="F49" s="39"/>
      <c r="G49" s="39"/>
      <c r="H49" s="39"/>
      <c r="I49" s="39"/>
      <c r="J49" s="39"/>
    </row>
    <row r="50" spans="1:11" x14ac:dyDescent="0.25">
      <c r="A50" s="31" t="s">
        <v>161</v>
      </c>
    </row>
    <row r="51" spans="1:11" ht="45" x14ac:dyDescent="0.25">
      <c r="A51" s="18" t="s">
        <v>27</v>
      </c>
      <c r="B51" s="18" t="s">
        <v>4</v>
      </c>
      <c r="C51" s="18" t="s">
        <v>5</v>
      </c>
      <c r="D51" s="22" t="s">
        <v>30</v>
      </c>
      <c r="E51" s="22" t="s">
        <v>31</v>
      </c>
      <c r="F51" s="18" t="s">
        <v>6</v>
      </c>
      <c r="G51" s="22" t="s">
        <v>29</v>
      </c>
      <c r="H51" s="22" t="s">
        <v>28</v>
      </c>
      <c r="I51" s="22" t="s">
        <v>39</v>
      </c>
      <c r="J51" s="22" t="s">
        <v>32</v>
      </c>
      <c r="K51" s="22" t="s">
        <v>35</v>
      </c>
    </row>
    <row r="52" spans="1:11" x14ac:dyDescent="0.25">
      <c r="A52" s="32"/>
      <c r="B52" s="33"/>
      <c r="C52" s="33"/>
      <c r="D52" s="33"/>
      <c r="E52" s="33"/>
      <c r="F52" s="33"/>
      <c r="G52" s="33"/>
      <c r="H52" s="33"/>
      <c r="I52" s="33"/>
      <c r="J52" s="34"/>
      <c r="K52" s="26"/>
    </row>
    <row r="53" spans="1:11" x14ac:dyDescent="0.25">
      <c r="A53" s="19">
        <v>1</v>
      </c>
      <c r="B53" s="19"/>
      <c r="C53" s="19"/>
      <c r="D53" s="21"/>
      <c r="E53" s="21"/>
      <c r="F53" s="19"/>
      <c r="G53" s="19"/>
      <c r="H53" s="19"/>
      <c r="I53" s="27" t="s">
        <v>37</v>
      </c>
      <c r="J53" s="19"/>
      <c r="K53" s="19"/>
    </row>
    <row r="54" spans="1:11" x14ac:dyDescent="0.25">
      <c r="A54" s="19">
        <v>2</v>
      </c>
      <c r="B54" s="19"/>
      <c r="C54" s="19"/>
      <c r="D54" s="19"/>
      <c r="E54" s="19"/>
      <c r="F54" s="19"/>
      <c r="G54" s="19"/>
      <c r="H54" s="19"/>
      <c r="I54" s="19" t="s">
        <v>37</v>
      </c>
      <c r="J54" s="19"/>
      <c r="K54" s="19"/>
    </row>
    <row r="55" spans="1:11" x14ac:dyDescent="0.25">
      <c r="A55" s="19">
        <v>3</v>
      </c>
      <c r="B55" s="19"/>
      <c r="C55" s="19"/>
      <c r="D55" s="19"/>
      <c r="E55" s="19"/>
      <c r="F55" s="19"/>
      <c r="G55" s="19"/>
      <c r="H55" s="19"/>
      <c r="I55" s="19" t="s">
        <v>37</v>
      </c>
      <c r="J55" s="19"/>
      <c r="K55" s="19"/>
    </row>
    <row r="56" spans="1:11" x14ac:dyDescent="0.25">
      <c r="A56" s="19">
        <v>4</v>
      </c>
      <c r="B56" s="19"/>
      <c r="C56" s="19"/>
      <c r="D56" s="19"/>
      <c r="E56" s="19"/>
      <c r="F56" s="19"/>
      <c r="G56" s="19"/>
      <c r="H56" s="19"/>
      <c r="I56" s="19" t="s">
        <v>37</v>
      </c>
      <c r="J56" s="19"/>
      <c r="K56" s="19"/>
    </row>
    <row r="57" spans="1:11" x14ac:dyDescent="0.25">
      <c r="A57" s="19">
        <v>5</v>
      </c>
      <c r="B57" s="19"/>
      <c r="C57" s="19"/>
      <c r="D57" s="19"/>
      <c r="E57" s="19"/>
      <c r="F57" s="19"/>
      <c r="G57" s="19"/>
      <c r="H57" s="19"/>
      <c r="I57" s="19" t="s">
        <v>37</v>
      </c>
      <c r="J57" s="19"/>
      <c r="K57" s="19"/>
    </row>
    <row r="58" spans="1:11" x14ac:dyDescent="0.25">
      <c r="A58" s="19">
        <v>6</v>
      </c>
      <c r="B58" s="19"/>
      <c r="C58" s="19"/>
      <c r="D58" s="19"/>
      <c r="E58" s="19"/>
      <c r="F58" s="19"/>
      <c r="G58" s="19"/>
      <c r="H58" s="19"/>
      <c r="I58" s="19" t="s">
        <v>37</v>
      </c>
      <c r="J58" s="19"/>
      <c r="K58" s="27"/>
    </row>
    <row r="59" spans="1:11" x14ac:dyDescent="0.25">
      <c r="A59" s="19">
        <v>7</v>
      </c>
      <c r="B59" s="19"/>
      <c r="C59" s="19"/>
      <c r="D59" s="19"/>
      <c r="E59" s="19"/>
      <c r="F59" s="19"/>
      <c r="G59" s="19"/>
      <c r="H59" s="19"/>
      <c r="I59" s="19" t="s">
        <v>37</v>
      </c>
      <c r="J59" s="19"/>
      <c r="K59" s="19"/>
    </row>
    <row r="60" spans="1:11" x14ac:dyDescent="0.25">
      <c r="A60" s="19">
        <v>8</v>
      </c>
      <c r="B60" s="19"/>
      <c r="C60" s="19"/>
      <c r="D60" s="19"/>
      <c r="E60" s="19"/>
      <c r="F60" s="19"/>
      <c r="G60" s="19"/>
      <c r="H60" s="19"/>
      <c r="I60" s="19" t="s">
        <v>37</v>
      </c>
      <c r="J60" s="19"/>
      <c r="K60" s="19"/>
    </row>
    <row r="61" spans="1:11" x14ac:dyDescent="0.25">
      <c r="A61" s="19">
        <v>9</v>
      </c>
      <c r="B61" s="19"/>
      <c r="C61" s="19"/>
      <c r="D61" s="19"/>
      <c r="E61" s="19"/>
      <c r="F61" s="19"/>
      <c r="G61" s="19"/>
      <c r="H61" s="19"/>
      <c r="I61" s="19" t="s">
        <v>37</v>
      </c>
      <c r="J61" s="19"/>
      <c r="K61" s="19"/>
    </row>
    <row r="62" spans="1:11" x14ac:dyDescent="0.25">
      <c r="A62" s="19">
        <v>10</v>
      </c>
      <c r="B62" s="19"/>
      <c r="C62" s="19"/>
      <c r="D62" s="19"/>
      <c r="E62" s="19"/>
      <c r="F62" s="19"/>
      <c r="G62" s="19"/>
      <c r="H62" s="19"/>
      <c r="I62" s="19" t="s">
        <v>37</v>
      </c>
      <c r="J62" s="19"/>
      <c r="K62" s="19"/>
    </row>
    <row r="63" spans="1:11" x14ac:dyDescent="0.25">
      <c r="A63" s="81" t="s">
        <v>160</v>
      </c>
      <c r="B63" s="82"/>
      <c r="C63" s="82"/>
      <c r="D63" s="82"/>
      <c r="E63" s="82"/>
      <c r="F63" s="82"/>
      <c r="G63" s="82"/>
      <c r="H63" s="82"/>
      <c r="I63" s="82"/>
      <c r="J63" s="83"/>
      <c r="K63" s="26"/>
    </row>
    <row r="64" spans="1:11" x14ac:dyDescent="0.25">
      <c r="A64" s="20" t="s">
        <v>42</v>
      </c>
      <c r="B64" s="44">
        <f>COUNTA(B53:B63)</f>
        <v>0</v>
      </c>
    </row>
    <row r="65" spans="1:2" x14ac:dyDescent="0.25">
      <c r="A65" s="20" t="s">
        <v>40</v>
      </c>
      <c r="B65" s="44">
        <f>COUNTIFS(H53:H63,"M")</f>
        <v>0</v>
      </c>
    </row>
    <row r="66" spans="1:2" x14ac:dyDescent="0.25">
      <c r="A66" s="20" t="s">
        <v>41</v>
      </c>
      <c r="B66" s="44">
        <f>COUNTIF(H53:H62,"n")</f>
        <v>0</v>
      </c>
    </row>
    <row r="67" spans="1:2" x14ac:dyDescent="0.25">
      <c r="B67" s="42"/>
    </row>
  </sheetData>
  <sheetProtection password="DED5" sheet="1" objects="1" scenarios="1" formatCells="0" formatColumns="0" formatRows="0" insertColumns="0" insertRows="0" insertHyperlinks="0" deleteColumns="0" deleteRows="0" sort="0" autoFilter="0"/>
  <mergeCells count="3">
    <mergeCell ref="A28:J28"/>
    <mergeCell ref="A45:J45"/>
    <mergeCell ref="A63:J63"/>
  </mergeCells>
  <conditionalFormatting sqref="K9:K27">
    <cfRule type="cellIs" dxfId="96" priority="17" operator="between">
      <formula>26</formula>
      <formula>30</formula>
    </cfRule>
    <cfRule type="cellIs" dxfId="95" priority="18" operator="between">
      <formula>18</formula>
      <formula>25</formula>
    </cfRule>
    <cfRule type="cellIs" dxfId="94" priority="19" operator="between">
      <formula>15</formula>
      <formula>17</formula>
    </cfRule>
    <cfRule type="cellIs" dxfId="93" priority="20" operator="between">
      <formula>13</formula>
      <formula>14</formula>
    </cfRule>
  </conditionalFormatting>
  <conditionalFormatting sqref="K37:K41 K43:K45">
    <cfRule type="cellIs" dxfId="92" priority="13" operator="between">
      <formula>26</formula>
      <formula>30</formula>
    </cfRule>
    <cfRule type="cellIs" dxfId="91" priority="14" operator="between">
      <formula>18</formula>
      <formula>25</formula>
    </cfRule>
    <cfRule type="cellIs" dxfId="90" priority="15" operator="between">
      <formula>15</formula>
      <formula>17</formula>
    </cfRule>
    <cfRule type="cellIs" dxfId="89" priority="16" operator="between">
      <formula>13</formula>
      <formula>14</formula>
    </cfRule>
  </conditionalFormatting>
  <conditionalFormatting sqref="K53:K57 K59:K63">
    <cfRule type="cellIs" dxfId="88" priority="9" operator="between">
      <formula>26</formula>
      <formula>30</formula>
    </cfRule>
    <cfRule type="cellIs" dxfId="87" priority="10" operator="between">
      <formula>18</formula>
      <formula>25</formula>
    </cfRule>
    <cfRule type="cellIs" dxfId="86" priority="11" operator="between">
      <formula>15</formula>
      <formula>17</formula>
    </cfRule>
    <cfRule type="cellIs" dxfId="85" priority="12" operator="between">
      <formula>13</formula>
      <formula>14</formula>
    </cfRule>
  </conditionalFormatting>
  <conditionalFormatting sqref="K36">
    <cfRule type="cellIs" dxfId="84" priority="5" operator="between">
      <formula>26</formula>
      <formula>30</formula>
    </cfRule>
    <cfRule type="cellIs" dxfId="83" priority="6" operator="between">
      <formula>18</formula>
      <formula>25</formula>
    </cfRule>
    <cfRule type="cellIs" dxfId="82" priority="7" operator="between">
      <formula>15</formula>
      <formula>17</formula>
    </cfRule>
    <cfRule type="cellIs" dxfId="81" priority="8" operator="between">
      <formula>13</formula>
      <formula>14</formula>
    </cfRule>
  </conditionalFormatting>
  <conditionalFormatting sqref="K52">
    <cfRule type="cellIs" dxfId="80" priority="1" operator="between">
      <formula>26</formula>
      <formula>30</formula>
    </cfRule>
    <cfRule type="cellIs" dxfId="79" priority="2" operator="between">
      <formula>18</formula>
      <formula>25</formula>
    </cfRule>
    <cfRule type="cellIs" dxfId="78" priority="3" operator="between">
      <formula>15</formula>
      <formula>17</formula>
    </cfRule>
    <cfRule type="cellIs" dxfId="77" priority="4" operator="between">
      <formula>13</formula>
      <formula>14</formula>
    </cfRule>
  </conditionalFormatting>
  <pageMargins left="0.70866141732283472" right="0.70866141732283472" top="0.74803149606299213" bottom="0.74803149606299213" header="0.31496062992125984" footer="0.31496062992125984"/>
  <pageSetup paperSize="9" scale="75" fitToHeight="3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greaterThan" id="{DF8ABF2C-3A5D-4291-AAF6-BF7DE378550C}">
            <xm:f>'Esimene üritus'!$F$3</xm:f>
            <x14:dxf>
              <fill>
                <patternFill>
                  <bgColor rgb="FFFF0000"/>
                </patternFill>
              </fill>
            </x14:dxf>
          </x14:cfRule>
          <x14:cfRule type="cellIs" priority="22" operator="lessThan" id="{A6BA9BFC-76CB-40FA-AF73-D815F013A4D9}">
            <xm:f>'Esimene üritus'!$F$4</xm:f>
            <x14:dxf>
              <fill>
                <patternFill>
                  <bgColor rgb="FFFF0000"/>
                </patternFill>
              </fill>
            </x14:dxf>
          </x14:cfRule>
          <xm:sqref>J10:J27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Üldandmed!$A$7:$A$21</xm:f>
          </x14:formula1>
          <xm:sqref>F10:F27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workbookViewId="0"/>
  </sheetViews>
  <sheetFormatPr defaultRowHeight="15" x14ac:dyDescent="0.25"/>
  <cols>
    <col min="1" max="1" width="17" style="20" customWidth="1"/>
    <col min="2" max="2" width="15.5703125" style="20" customWidth="1"/>
    <col min="3" max="3" width="16.42578125" style="20" customWidth="1"/>
    <col min="4" max="4" width="17.28515625" style="20" customWidth="1"/>
    <col min="5" max="5" width="10.42578125" style="20" bestFit="1" customWidth="1"/>
    <col min="6" max="6" width="11.7109375" style="20" customWidth="1"/>
    <col min="7" max="7" width="15.5703125" style="20" customWidth="1"/>
    <col min="8" max="8" width="10.140625" style="20" bestFit="1" customWidth="1"/>
    <col min="9" max="9" width="9.140625" style="20"/>
    <col min="10" max="10" width="10.5703125" style="20" bestFit="1" customWidth="1"/>
    <col min="11" max="11" width="19.85546875" style="20" customWidth="1"/>
    <col min="12" max="16384" width="9.140625" style="20"/>
  </cols>
  <sheetData>
    <row r="1" spans="1:11" ht="30" x14ac:dyDescent="0.25">
      <c r="A1" s="22" t="s">
        <v>3</v>
      </c>
      <c r="B1" s="49">
        <f>Üldandmed!B1</f>
        <v>0</v>
      </c>
      <c r="C1" s="24"/>
      <c r="D1" s="22" t="s">
        <v>43</v>
      </c>
      <c r="E1" s="50">
        <f>Üldandmed!E1</f>
        <v>0</v>
      </c>
      <c r="F1" s="51"/>
    </row>
    <row r="2" spans="1:11" ht="30" x14ac:dyDescent="0.25">
      <c r="A2" s="22" t="s">
        <v>0</v>
      </c>
      <c r="B2" s="27"/>
      <c r="C2" s="24"/>
      <c r="D2" s="22" t="s">
        <v>44</v>
      </c>
      <c r="E2" s="50">
        <f>Üldandmed!E2</f>
        <v>0</v>
      </c>
      <c r="F2" s="51"/>
    </row>
    <row r="3" spans="1:11" ht="30" x14ac:dyDescent="0.25">
      <c r="A3" s="22" t="s">
        <v>1</v>
      </c>
      <c r="B3" s="28"/>
      <c r="C3" s="24"/>
      <c r="D3" s="22" t="s">
        <v>84</v>
      </c>
      <c r="E3" s="52">
        <f>Üldandmed!E3</f>
        <v>689214</v>
      </c>
      <c r="F3" s="53">
        <f>Üldandmed!F3</f>
        <v>3786</v>
      </c>
    </row>
    <row r="4" spans="1:11" ht="30" x14ac:dyDescent="0.25">
      <c r="A4" s="22" t="s">
        <v>2</v>
      </c>
      <c r="B4" s="27"/>
      <c r="C4" s="24"/>
      <c r="D4" s="22" t="s">
        <v>45</v>
      </c>
      <c r="E4" s="52">
        <f>Üldandmed!E4</f>
        <v>682640</v>
      </c>
      <c r="F4" s="53">
        <f>Üldandmed!F4</f>
        <v>3768</v>
      </c>
    </row>
    <row r="6" spans="1:11" x14ac:dyDescent="0.25">
      <c r="A6" s="31" t="s">
        <v>33</v>
      </c>
    </row>
    <row r="8" spans="1:11" ht="45" x14ac:dyDescent="0.25">
      <c r="A8" s="18" t="s">
        <v>27</v>
      </c>
      <c r="B8" s="18" t="s">
        <v>4</v>
      </c>
      <c r="C8" s="18" t="s">
        <v>5</v>
      </c>
      <c r="D8" s="22" t="s">
        <v>30</v>
      </c>
      <c r="E8" s="22" t="s">
        <v>31</v>
      </c>
      <c r="F8" s="18" t="s">
        <v>6</v>
      </c>
      <c r="G8" s="22" t="s">
        <v>29</v>
      </c>
      <c r="H8" s="22" t="s">
        <v>28</v>
      </c>
      <c r="I8" s="22" t="s">
        <v>36</v>
      </c>
      <c r="J8" s="22" t="s">
        <v>32</v>
      </c>
      <c r="K8" s="22" t="s">
        <v>35</v>
      </c>
    </row>
    <row r="9" spans="1:11" x14ac:dyDescent="0.25">
      <c r="A9" s="32"/>
      <c r="B9" s="33"/>
      <c r="C9" s="33"/>
      <c r="D9" s="33"/>
      <c r="E9" s="33"/>
      <c r="F9" s="33"/>
      <c r="G9" s="33"/>
      <c r="H9" s="33"/>
      <c r="I9" s="33"/>
      <c r="J9" s="34"/>
      <c r="K9" s="26"/>
    </row>
    <row r="10" spans="1:11" x14ac:dyDescent="0.25">
      <c r="A10" s="19"/>
      <c r="B10" s="19"/>
      <c r="C10" s="19"/>
      <c r="D10" s="21"/>
      <c r="E10" s="21"/>
      <c r="F10" s="19"/>
      <c r="G10" s="19"/>
      <c r="H10" s="19"/>
      <c r="I10" s="19" t="s">
        <v>36</v>
      </c>
      <c r="J10" s="19"/>
      <c r="K10" s="19"/>
    </row>
    <row r="11" spans="1:11" x14ac:dyDescent="0.25">
      <c r="A11" s="19"/>
      <c r="B11" s="19"/>
      <c r="C11" s="19"/>
      <c r="D11" s="21"/>
      <c r="E11" s="21"/>
      <c r="F11" s="19"/>
      <c r="G11" s="19"/>
      <c r="H11" s="19"/>
      <c r="I11" s="19" t="s">
        <v>36</v>
      </c>
      <c r="J11" s="19"/>
      <c r="K11" s="19"/>
    </row>
    <row r="12" spans="1:11" x14ac:dyDescent="0.25">
      <c r="A12" s="19"/>
      <c r="B12" s="19"/>
      <c r="C12" s="19"/>
      <c r="D12" s="21"/>
      <c r="E12" s="21"/>
      <c r="F12" s="19"/>
      <c r="G12" s="19"/>
      <c r="H12" s="19"/>
      <c r="I12" s="19" t="s">
        <v>36</v>
      </c>
      <c r="J12" s="19"/>
      <c r="K12" s="19"/>
    </row>
    <row r="13" spans="1:11" x14ac:dyDescent="0.25">
      <c r="A13" s="19"/>
      <c r="B13" s="19"/>
      <c r="C13" s="19"/>
      <c r="D13" s="21"/>
      <c r="E13" s="21"/>
      <c r="F13" s="19"/>
      <c r="G13" s="19"/>
      <c r="H13" s="19"/>
      <c r="I13" s="19" t="s">
        <v>36</v>
      </c>
      <c r="J13" s="19"/>
      <c r="K13" s="19"/>
    </row>
    <row r="14" spans="1:11" x14ac:dyDescent="0.25">
      <c r="A14" s="19"/>
      <c r="B14" s="19"/>
      <c r="C14" s="19"/>
      <c r="D14" s="21"/>
      <c r="E14" s="21"/>
      <c r="F14" s="19"/>
      <c r="G14" s="19"/>
      <c r="H14" s="19"/>
      <c r="I14" s="19" t="s">
        <v>36</v>
      </c>
      <c r="J14" s="19"/>
      <c r="K14" s="19"/>
    </row>
    <row r="15" spans="1:11" x14ac:dyDescent="0.25">
      <c r="A15" s="19"/>
      <c r="B15" s="19"/>
      <c r="C15" s="19"/>
      <c r="D15" s="21"/>
      <c r="E15" s="21"/>
      <c r="F15" s="19"/>
      <c r="G15" s="19"/>
      <c r="H15" s="19"/>
      <c r="I15" s="19" t="s">
        <v>36</v>
      </c>
      <c r="J15" s="19"/>
      <c r="K15" s="19"/>
    </row>
    <row r="16" spans="1:11" x14ac:dyDescent="0.25">
      <c r="A16" s="19"/>
      <c r="B16" s="19"/>
      <c r="C16" s="19"/>
      <c r="D16" s="21"/>
      <c r="E16" s="21"/>
      <c r="F16" s="19"/>
      <c r="G16" s="19"/>
      <c r="H16" s="19"/>
      <c r="I16" s="19" t="s">
        <v>36</v>
      </c>
      <c r="J16" s="19"/>
      <c r="K16" s="19"/>
    </row>
    <row r="17" spans="1:11" x14ac:dyDescent="0.25">
      <c r="A17" s="19"/>
      <c r="B17" s="19"/>
      <c r="C17" s="19"/>
      <c r="D17" s="21"/>
      <c r="E17" s="21"/>
      <c r="F17" s="19"/>
      <c r="G17" s="19"/>
      <c r="H17" s="19"/>
      <c r="I17" s="19" t="s">
        <v>36</v>
      </c>
      <c r="J17" s="19"/>
      <c r="K17" s="19"/>
    </row>
    <row r="18" spans="1:11" x14ac:dyDescent="0.25">
      <c r="A18" s="19"/>
      <c r="B18" s="19"/>
      <c r="C18" s="19"/>
      <c r="D18" s="21"/>
      <c r="E18" s="21"/>
      <c r="F18" s="19"/>
      <c r="G18" s="19"/>
      <c r="H18" s="19"/>
      <c r="I18" s="19" t="s">
        <v>36</v>
      </c>
      <c r="J18" s="19"/>
      <c r="K18" s="19"/>
    </row>
    <row r="19" spans="1:11" x14ac:dyDescent="0.25">
      <c r="A19" s="19"/>
      <c r="B19" s="19"/>
      <c r="C19" s="19"/>
      <c r="D19" s="21"/>
      <c r="E19" s="21"/>
      <c r="F19" s="19"/>
      <c r="G19" s="19"/>
      <c r="H19" s="19"/>
      <c r="I19" s="19" t="s">
        <v>36</v>
      </c>
      <c r="J19" s="19"/>
      <c r="K19" s="19"/>
    </row>
    <row r="20" spans="1:11" x14ac:dyDescent="0.25">
      <c r="A20" s="19"/>
      <c r="B20" s="19"/>
      <c r="C20" s="19"/>
      <c r="D20" s="21"/>
      <c r="E20" s="21"/>
      <c r="F20" s="19"/>
      <c r="G20" s="19"/>
      <c r="H20" s="19"/>
      <c r="I20" s="19" t="s">
        <v>36</v>
      </c>
      <c r="J20" s="19"/>
      <c r="K20" s="19"/>
    </row>
    <row r="21" spans="1:11" x14ac:dyDescent="0.25">
      <c r="A21" s="19"/>
      <c r="B21" s="19"/>
      <c r="C21" s="19"/>
      <c r="D21" s="21"/>
      <c r="E21" s="21"/>
      <c r="F21" s="19"/>
      <c r="G21" s="19"/>
      <c r="H21" s="19"/>
      <c r="I21" s="19" t="s">
        <v>36</v>
      </c>
      <c r="J21" s="19"/>
      <c r="K21" s="19"/>
    </row>
    <row r="22" spans="1:11" x14ac:dyDescent="0.25">
      <c r="A22" s="19"/>
      <c r="B22" s="19"/>
      <c r="C22" s="19"/>
      <c r="D22" s="21"/>
      <c r="E22" s="21"/>
      <c r="F22" s="19"/>
      <c r="G22" s="19"/>
      <c r="H22" s="19"/>
      <c r="I22" s="19" t="s">
        <v>36</v>
      </c>
      <c r="J22" s="19"/>
      <c r="K22" s="19"/>
    </row>
    <row r="23" spans="1:11" x14ac:dyDescent="0.25">
      <c r="A23" s="19"/>
      <c r="B23" s="19"/>
      <c r="C23" s="19"/>
      <c r="D23" s="21"/>
      <c r="E23" s="21"/>
      <c r="F23" s="19"/>
      <c r="G23" s="19"/>
      <c r="H23" s="19"/>
      <c r="I23" s="19" t="s">
        <v>36</v>
      </c>
      <c r="J23" s="19"/>
      <c r="K23" s="19"/>
    </row>
    <row r="24" spans="1:11" x14ac:dyDescent="0.25">
      <c r="A24" s="19"/>
      <c r="B24" s="19"/>
      <c r="C24" s="19"/>
      <c r="D24" s="21"/>
      <c r="E24" s="21"/>
      <c r="F24" s="19"/>
      <c r="G24" s="19"/>
      <c r="H24" s="19"/>
      <c r="I24" s="19" t="s">
        <v>36</v>
      </c>
      <c r="J24" s="19"/>
      <c r="K24" s="19"/>
    </row>
    <row r="25" spans="1:11" x14ac:dyDescent="0.25">
      <c r="A25" s="19"/>
      <c r="B25" s="19"/>
      <c r="C25" s="19"/>
      <c r="D25" s="21"/>
      <c r="E25" s="21"/>
      <c r="F25" s="19"/>
      <c r="G25" s="19"/>
      <c r="H25" s="19"/>
      <c r="I25" s="19" t="s">
        <v>36</v>
      </c>
      <c r="J25" s="19"/>
      <c r="K25" s="19"/>
    </row>
    <row r="26" spans="1:11" x14ac:dyDescent="0.25">
      <c r="A26" s="19"/>
      <c r="B26" s="19"/>
      <c r="C26" s="19"/>
      <c r="D26" s="21"/>
      <c r="E26" s="21"/>
      <c r="F26" s="19"/>
      <c r="G26" s="19"/>
      <c r="H26" s="19"/>
      <c r="I26" s="19" t="s">
        <v>36</v>
      </c>
      <c r="J26" s="19"/>
      <c r="K26" s="19"/>
    </row>
    <row r="27" spans="1:11" x14ac:dyDescent="0.25">
      <c r="A27" s="35"/>
      <c r="B27" s="36"/>
      <c r="C27" s="36"/>
      <c r="D27" s="37"/>
      <c r="E27" s="37"/>
      <c r="F27" s="36"/>
      <c r="G27" s="36"/>
      <c r="H27" s="36"/>
      <c r="I27" s="36" t="s">
        <v>36</v>
      </c>
      <c r="J27" s="38"/>
      <c r="K27" s="19"/>
    </row>
    <row r="28" spans="1:11" x14ac:dyDescent="0.25">
      <c r="A28" s="81" t="s">
        <v>160</v>
      </c>
      <c r="B28" s="82"/>
      <c r="C28" s="82"/>
      <c r="D28" s="82"/>
      <c r="E28" s="82"/>
      <c r="F28" s="82"/>
      <c r="G28" s="82"/>
      <c r="H28" s="82"/>
      <c r="I28" s="82"/>
      <c r="J28" s="83"/>
      <c r="K28" s="23"/>
    </row>
    <row r="29" spans="1:11" ht="30" x14ac:dyDescent="0.25">
      <c r="A29" s="39"/>
      <c r="B29" s="40" t="s">
        <v>159</v>
      </c>
      <c r="C29" s="40" t="s">
        <v>100</v>
      </c>
      <c r="D29" s="41"/>
      <c r="E29" s="41"/>
      <c r="F29" s="39"/>
      <c r="G29" s="39"/>
      <c r="H29" s="39"/>
      <c r="I29" s="39"/>
      <c r="J29" s="39"/>
      <c r="K29" s="39"/>
    </row>
    <row r="30" spans="1:11" x14ac:dyDescent="0.25">
      <c r="A30" s="20" t="s">
        <v>42</v>
      </c>
      <c r="B30" s="44">
        <f>COUNTA(B9:B28)</f>
        <v>0</v>
      </c>
      <c r="C30" s="44">
        <f>COUNTIFS(J8:J26,"&lt;="&amp;F3,J8:J26,"&gt;="&amp;F4)</f>
        <v>0</v>
      </c>
      <c r="D30" s="43"/>
      <c r="E30" s="43"/>
    </row>
    <row r="31" spans="1:11" x14ac:dyDescent="0.25">
      <c r="A31" s="20" t="s">
        <v>40</v>
      </c>
      <c r="B31" s="44">
        <f>COUNTIFS(H9:H28,"M")</f>
        <v>0</v>
      </c>
      <c r="C31" s="44">
        <f>COUNTIFS(J9:J26,"&lt;="&amp;F3,J9:J26,"&gt;="&amp;F4,H9:H26,"M")</f>
        <v>0</v>
      </c>
      <c r="D31" s="43"/>
      <c r="E31" s="43"/>
    </row>
    <row r="32" spans="1:11" x14ac:dyDescent="0.25">
      <c r="A32" s="20" t="s">
        <v>41</v>
      </c>
      <c r="B32" s="44">
        <f>COUNTIF(H9:H28,"n")</f>
        <v>0</v>
      </c>
      <c r="C32" s="44">
        <f>COUNTIFS(J9:J26,"&lt;="&amp;F3,J9:J26,"&gt;="&amp;F4,H9:H26,"N")</f>
        <v>0</v>
      </c>
      <c r="D32" s="43"/>
      <c r="E32" s="43"/>
    </row>
    <row r="33" spans="1:11" x14ac:dyDescent="0.25">
      <c r="D33" s="43"/>
      <c r="E33" s="43"/>
    </row>
    <row r="34" spans="1:11" x14ac:dyDescent="0.25">
      <c r="A34" s="31" t="s">
        <v>34</v>
      </c>
    </row>
    <row r="35" spans="1:11" ht="45" x14ac:dyDescent="0.25">
      <c r="A35" s="18" t="s">
        <v>27</v>
      </c>
      <c r="B35" s="18" t="s">
        <v>4</v>
      </c>
      <c r="C35" s="18" t="s">
        <v>5</v>
      </c>
      <c r="D35" s="22" t="s">
        <v>30</v>
      </c>
      <c r="E35" s="22" t="s">
        <v>31</v>
      </c>
      <c r="F35" s="18" t="s">
        <v>6</v>
      </c>
      <c r="G35" s="22" t="s">
        <v>29</v>
      </c>
      <c r="H35" s="22" t="s">
        <v>28</v>
      </c>
      <c r="I35" s="22" t="s">
        <v>39</v>
      </c>
      <c r="J35" s="22" t="s">
        <v>32</v>
      </c>
      <c r="K35" s="22" t="s">
        <v>35</v>
      </c>
    </row>
    <row r="36" spans="1:11" x14ac:dyDescent="0.25">
      <c r="A36" s="32"/>
      <c r="B36" s="33"/>
      <c r="C36" s="33"/>
      <c r="D36" s="33"/>
      <c r="E36" s="33"/>
      <c r="F36" s="33"/>
      <c r="G36" s="33"/>
      <c r="H36" s="33"/>
      <c r="I36" s="33"/>
      <c r="J36" s="34"/>
      <c r="K36" s="26"/>
    </row>
    <row r="37" spans="1:11" x14ac:dyDescent="0.25">
      <c r="A37" s="19">
        <v>1</v>
      </c>
      <c r="B37" s="19"/>
      <c r="C37" s="19"/>
      <c r="D37" s="21"/>
      <c r="E37" s="21"/>
      <c r="F37" s="19"/>
      <c r="G37" s="19"/>
      <c r="H37" s="19"/>
      <c r="I37" s="19" t="s">
        <v>37</v>
      </c>
      <c r="J37" s="19"/>
      <c r="K37" s="19"/>
    </row>
    <row r="38" spans="1:11" x14ac:dyDescent="0.25">
      <c r="A38" s="19">
        <v>2</v>
      </c>
      <c r="B38" s="19"/>
      <c r="C38" s="19"/>
      <c r="D38" s="19"/>
      <c r="E38" s="19"/>
      <c r="F38" s="19"/>
      <c r="G38" s="19"/>
      <c r="H38" s="19"/>
      <c r="I38" s="19" t="s">
        <v>37</v>
      </c>
      <c r="J38" s="19"/>
      <c r="K38" s="19"/>
    </row>
    <row r="39" spans="1:11" x14ac:dyDescent="0.25">
      <c r="A39" s="19">
        <v>3</v>
      </c>
      <c r="B39" s="19"/>
      <c r="C39" s="19"/>
      <c r="D39" s="19"/>
      <c r="E39" s="19"/>
      <c r="F39" s="19"/>
      <c r="G39" s="19"/>
      <c r="H39" s="19"/>
      <c r="I39" s="19" t="s">
        <v>37</v>
      </c>
      <c r="J39" s="19"/>
      <c r="K39" s="19"/>
    </row>
    <row r="40" spans="1:11" x14ac:dyDescent="0.25">
      <c r="A40" s="19">
        <v>4</v>
      </c>
      <c r="B40" s="19"/>
      <c r="C40" s="19"/>
      <c r="D40" s="19"/>
      <c r="E40" s="19"/>
      <c r="F40" s="19"/>
      <c r="G40" s="19"/>
      <c r="H40" s="19"/>
      <c r="I40" s="19" t="s">
        <v>37</v>
      </c>
      <c r="J40" s="19"/>
      <c r="K40" s="19"/>
    </row>
    <row r="41" spans="1:11" x14ac:dyDescent="0.25">
      <c r="A41" s="19">
        <v>5</v>
      </c>
      <c r="B41" s="19"/>
      <c r="C41" s="19"/>
      <c r="D41" s="19"/>
      <c r="E41" s="19"/>
      <c r="F41" s="19"/>
      <c r="G41" s="19"/>
      <c r="H41" s="19"/>
      <c r="I41" s="19" t="s">
        <v>37</v>
      </c>
      <c r="J41" s="19"/>
      <c r="K41" s="19"/>
    </row>
    <row r="42" spans="1:11" x14ac:dyDescent="0.25">
      <c r="A42" s="19">
        <v>6</v>
      </c>
      <c r="B42" s="19"/>
      <c r="C42" s="19"/>
      <c r="D42" s="19"/>
      <c r="E42" s="19"/>
      <c r="F42" s="19"/>
      <c r="G42" s="19"/>
      <c r="H42" s="19"/>
      <c r="I42" s="19" t="s">
        <v>37</v>
      </c>
      <c r="J42" s="19"/>
      <c r="K42" s="27"/>
    </row>
    <row r="43" spans="1:11" x14ac:dyDescent="0.25">
      <c r="A43" s="19">
        <v>7</v>
      </c>
      <c r="B43" s="19"/>
      <c r="C43" s="19"/>
      <c r="D43" s="19"/>
      <c r="E43" s="19"/>
      <c r="F43" s="19"/>
      <c r="G43" s="19"/>
      <c r="H43" s="19"/>
      <c r="I43" s="19" t="s">
        <v>37</v>
      </c>
      <c r="J43" s="19"/>
      <c r="K43" s="19"/>
    </row>
    <row r="44" spans="1:11" x14ac:dyDescent="0.25">
      <c r="A44" s="19">
        <v>8</v>
      </c>
      <c r="B44" s="19"/>
      <c r="C44" s="19"/>
      <c r="D44" s="19"/>
      <c r="E44" s="19"/>
      <c r="F44" s="19"/>
      <c r="G44" s="19"/>
      <c r="H44" s="19"/>
      <c r="I44" s="19" t="s">
        <v>37</v>
      </c>
      <c r="J44" s="19"/>
      <c r="K44" s="19"/>
    </row>
    <row r="45" spans="1:11" x14ac:dyDescent="0.25">
      <c r="A45" s="81" t="s">
        <v>160</v>
      </c>
      <c r="B45" s="82"/>
      <c r="C45" s="82"/>
      <c r="D45" s="82"/>
      <c r="E45" s="82"/>
      <c r="F45" s="82"/>
      <c r="G45" s="82"/>
      <c r="H45" s="82"/>
      <c r="I45" s="82"/>
      <c r="J45" s="83"/>
      <c r="K45" s="26"/>
    </row>
    <row r="46" spans="1:11" x14ac:dyDescent="0.25">
      <c r="A46" s="20" t="s">
        <v>42</v>
      </c>
      <c r="B46" s="44">
        <f>COUNTA(B38:B45)</f>
        <v>0</v>
      </c>
      <c r="D46" s="39"/>
      <c r="E46" s="39"/>
      <c r="F46" s="39"/>
      <c r="G46" s="39"/>
      <c r="H46" s="39"/>
      <c r="I46" s="39"/>
      <c r="J46" s="39"/>
    </row>
    <row r="47" spans="1:11" x14ac:dyDescent="0.25">
      <c r="A47" s="20" t="s">
        <v>40</v>
      </c>
      <c r="B47" s="44">
        <f>COUNTIFS(H37:H45,"M")</f>
        <v>0</v>
      </c>
      <c r="D47" s="39"/>
      <c r="E47" s="39"/>
      <c r="F47" s="39"/>
      <c r="G47" s="39"/>
      <c r="H47" s="39"/>
      <c r="I47" s="39"/>
      <c r="J47" s="39"/>
    </row>
    <row r="48" spans="1:11" x14ac:dyDescent="0.25">
      <c r="A48" s="20" t="s">
        <v>41</v>
      </c>
      <c r="B48" s="44">
        <f>COUNTIF(H37:H45,"n")</f>
        <v>0</v>
      </c>
      <c r="D48" s="39"/>
      <c r="E48" s="39"/>
      <c r="F48" s="39"/>
      <c r="G48" s="39"/>
      <c r="H48" s="39"/>
      <c r="I48" s="39"/>
      <c r="J48" s="39"/>
    </row>
    <row r="49" spans="1:11" x14ac:dyDescent="0.25">
      <c r="D49" s="39"/>
      <c r="E49" s="39"/>
      <c r="F49" s="39"/>
      <c r="G49" s="39"/>
      <c r="H49" s="39"/>
      <c r="I49" s="39"/>
      <c r="J49" s="39"/>
    </row>
    <row r="50" spans="1:11" x14ac:dyDescent="0.25">
      <c r="A50" s="31" t="s">
        <v>161</v>
      </c>
    </row>
    <row r="51" spans="1:11" ht="45" x14ac:dyDescent="0.25">
      <c r="A51" s="18" t="s">
        <v>27</v>
      </c>
      <c r="B51" s="18" t="s">
        <v>4</v>
      </c>
      <c r="C51" s="18" t="s">
        <v>5</v>
      </c>
      <c r="D51" s="22" t="s">
        <v>30</v>
      </c>
      <c r="E51" s="22" t="s">
        <v>31</v>
      </c>
      <c r="F51" s="18" t="s">
        <v>6</v>
      </c>
      <c r="G51" s="22" t="s">
        <v>29</v>
      </c>
      <c r="H51" s="22" t="s">
        <v>28</v>
      </c>
      <c r="I51" s="22" t="s">
        <v>39</v>
      </c>
      <c r="J51" s="22" t="s">
        <v>32</v>
      </c>
      <c r="K51" s="22" t="s">
        <v>35</v>
      </c>
    </row>
    <row r="52" spans="1:11" x14ac:dyDescent="0.25">
      <c r="A52" s="32"/>
      <c r="B52" s="33"/>
      <c r="C52" s="33"/>
      <c r="D52" s="33"/>
      <c r="E52" s="33"/>
      <c r="F52" s="33"/>
      <c r="G52" s="33"/>
      <c r="H52" s="33"/>
      <c r="I52" s="33"/>
      <c r="J52" s="34"/>
      <c r="K52" s="26"/>
    </row>
    <row r="53" spans="1:11" x14ac:dyDescent="0.25">
      <c r="A53" s="19">
        <v>1</v>
      </c>
      <c r="B53" s="19"/>
      <c r="C53" s="19"/>
      <c r="D53" s="21"/>
      <c r="E53" s="21"/>
      <c r="F53" s="19"/>
      <c r="G53" s="19"/>
      <c r="H53" s="19"/>
      <c r="I53" s="27" t="s">
        <v>37</v>
      </c>
      <c r="J53" s="19"/>
      <c r="K53" s="19"/>
    </row>
    <row r="54" spans="1:11" x14ac:dyDescent="0.25">
      <c r="A54" s="19">
        <v>2</v>
      </c>
      <c r="B54" s="19"/>
      <c r="C54" s="19"/>
      <c r="D54" s="19"/>
      <c r="E54" s="19"/>
      <c r="F54" s="19"/>
      <c r="G54" s="19"/>
      <c r="H54" s="19"/>
      <c r="I54" s="19" t="s">
        <v>37</v>
      </c>
      <c r="J54" s="19"/>
      <c r="K54" s="19"/>
    </row>
    <row r="55" spans="1:11" x14ac:dyDescent="0.25">
      <c r="A55" s="19">
        <v>3</v>
      </c>
      <c r="B55" s="19"/>
      <c r="C55" s="19"/>
      <c r="D55" s="19"/>
      <c r="E55" s="19"/>
      <c r="F55" s="19"/>
      <c r="G55" s="19"/>
      <c r="H55" s="19"/>
      <c r="I55" s="19" t="s">
        <v>37</v>
      </c>
      <c r="J55" s="19"/>
      <c r="K55" s="19"/>
    </row>
    <row r="56" spans="1:11" x14ac:dyDescent="0.25">
      <c r="A56" s="19">
        <v>4</v>
      </c>
      <c r="B56" s="19"/>
      <c r="C56" s="19"/>
      <c r="D56" s="19"/>
      <c r="E56" s="19"/>
      <c r="F56" s="19"/>
      <c r="G56" s="19"/>
      <c r="H56" s="19"/>
      <c r="I56" s="19" t="s">
        <v>37</v>
      </c>
      <c r="J56" s="19"/>
      <c r="K56" s="19"/>
    </row>
    <row r="57" spans="1:11" x14ac:dyDescent="0.25">
      <c r="A57" s="19">
        <v>5</v>
      </c>
      <c r="B57" s="19"/>
      <c r="C57" s="19"/>
      <c r="D57" s="19"/>
      <c r="E57" s="19"/>
      <c r="F57" s="19"/>
      <c r="G57" s="19"/>
      <c r="H57" s="19"/>
      <c r="I57" s="19" t="s">
        <v>37</v>
      </c>
      <c r="J57" s="19"/>
      <c r="K57" s="19"/>
    </row>
    <row r="58" spans="1:11" x14ac:dyDescent="0.25">
      <c r="A58" s="19">
        <v>6</v>
      </c>
      <c r="B58" s="19"/>
      <c r="C58" s="19"/>
      <c r="D58" s="19"/>
      <c r="E58" s="19"/>
      <c r="F58" s="19"/>
      <c r="G58" s="19"/>
      <c r="H58" s="19"/>
      <c r="I58" s="19" t="s">
        <v>37</v>
      </c>
      <c r="J58" s="19"/>
      <c r="K58" s="27"/>
    </row>
    <row r="59" spans="1:11" x14ac:dyDescent="0.25">
      <c r="A59" s="19">
        <v>7</v>
      </c>
      <c r="B59" s="19"/>
      <c r="C59" s="19"/>
      <c r="D59" s="19"/>
      <c r="E59" s="19"/>
      <c r="F59" s="19"/>
      <c r="G59" s="19"/>
      <c r="H59" s="19"/>
      <c r="I59" s="19" t="s">
        <v>37</v>
      </c>
      <c r="J59" s="19"/>
      <c r="K59" s="19"/>
    </row>
    <row r="60" spans="1:11" x14ac:dyDescent="0.25">
      <c r="A60" s="19">
        <v>8</v>
      </c>
      <c r="B60" s="19"/>
      <c r="C60" s="19"/>
      <c r="D60" s="19"/>
      <c r="E60" s="19"/>
      <c r="F60" s="19"/>
      <c r="G60" s="19"/>
      <c r="H60" s="19"/>
      <c r="I60" s="19" t="s">
        <v>37</v>
      </c>
      <c r="J60" s="19"/>
      <c r="K60" s="19"/>
    </row>
    <row r="61" spans="1:11" x14ac:dyDescent="0.25">
      <c r="A61" s="19">
        <v>9</v>
      </c>
      <c r="B61" s="19"/>
      <c r="C61" s="19"/>
      <c r="D61" s="19"/>
      <c r="E61" s="19"/>
      <c r="F61" s="19"/>
      <c r="G61" s="19"/>
      <c r="H61" s="19"/>
      <c r="I61" s="19" t="s">
        <v>37</v>
      </c>
      <c r="J61" s="19"/>
      <c r="K61" s="19"/>
    </row>
    <row r="62" spans="1:11" x14ac:dyDescent="0.25">
      <c r="A62" s="19">
        <v>10</v>
      </c>
      <c r="B62" s="19"/>
      <c r="C62" s="19"/>
      <c r="D62" s="19"/>
      <c r="E62" s="19"/>
      <c r="F62" s="19"/>
      <c r="G62" s="19"/>
      <c r="H62" s="19"/>
      <c r="I62" s="19" t="s">
        <v>37</v>
      </c>
      <c r="J62" s="19"/>
      <c r="K62" s="19"/>
    </row>
    <row r="63" spans="1:11" x14ac:dyDescent="0.25">
      <c r="A63" s="81" t="s">
        <v>160</v>
      </c>
      <c r="B63" s="82"/>
      <c r="C63" s="82"/>
      <c r="D63" s="82"/>
      <c r="E63" s="82"/>
      <c r="F63" s="82"/>
      <c r="G63" s="82"/>
      <c r="H63" s="82"/>
      <c r="I63" s="82"/>
      <c r="J63" s="83"/>
      <c r="K63" s="26"/>
    </row>
    <row r="64" spans="1:11" x14ac:dyDescent="0.25">
      <c r="A64" s="20" t="s">
        <v>42</v>
      </c>
      <c r="B64" s="44">
        <f>COUNTA(B53:B63)</f>
        <v>0</v>
      </c>
    </row>
    <row r="65" spans="1:2" x14ac:dyDescent="0.25">
      <c r="A65" s="20" t="s">
        <v>40</v>
      </c>
      <c r="B65" s="44">
        <f>COUNTIFS(H53:H63,"M")</f>
        <v>0</v>
      </c>
    </row>
    <row r="66" spans="1:2" x14ac:dyDescent="0.25">
      <c r="A66" s="20" t="s">
        <v>41</v>
      </c>
      <c r="B66" s="44">
        <f>COUNTIF(H53:H62,"n")</f>
        <v>0</v>
      </c>
    </row>
    <row r="67" spans="1:2" x14ac:dyDescent="0.25">
      <c r="B67" s="42"/>
    </row>
  </sheetData>
  <sheetProtection password="DED5" sheet="1" objects="1" scenarios="1" formatCells="0" formatColumns="0" formatRows="0" insertColumns="0" insertRows="0" insertHyperlinks="0" deleteColumns="0" deleteRows="0" sort="0" autoFilter="0"/>
  <mergeCells count="3">
    <mergeCell ref="A28:J28"/>
    <mergeCell ref="A45:J45"/>
    <mergeCell ref="A63:J63"/>
  </mergeCells>
  <conditionalFormatting sqref="K9:K27">
    <cfRule type="cellIs" dxfId="74" priority="17" operator="between">
      <formula>26</formula>
      <formula>30</formula>
    </cfRule>
    <cfRule type="cellIs" dxfId="73" priority="18" operator="between">
      <formula>18</formula>
      <formula>25</formula>
    </cfRule>
    <cfRule type="cellIs" dxfId="72" priority="19" operator="between">
      <formula>15</formula>
      <formula>17</formula>
    </cfRule>
    <cfRule type="cellIs" dxfId="71" priority="20" operator="between">
      <formula>13</formula>
      <formula>14</formula>
    </cfRule>
  </conditionalFormatting>
  <conditionalFormatting sqref="K37:K41 K43:K45">
    <cfRule type="cellIs" dxfId="70" priority="13" operator="between">
      <formula>26</formula>
      <formula>30</formula>
    </cfRule>
    <cfRule type="cellIs" dxfId="69" priority="14" operator="between">
      <formula>18</formula>
      <formula>25</formula>
    </cfRule>
    <cfRule type="cellIs" dxfId="68" priority="15" operator="between">
      <formula>15</formula>
      <formula>17</formula>
    </cfRule>
    <cfRule type="cellIs" dxfId="67" priority="16" operator="between">
      <formula>13</formula>
      <formula>14</formula>
    </cfRule>
  </conditionalFormatting>
  <conditionalFormatting sqref="K53:K57 K59:K63">
    <cfRule type="cellIs" dxfId="66" priority="9" operator="between">
      <formula>26</formula>
      <formula>30</formula>
    </cfRule>
    <cfRule type="cellIs" dxfId="65" priority="10" operator="between">
      <formula>18</formula>
      <formula>25</formula>
    </cfRule>
    <cfRule type="cellIs" dxfId="64" priority="11" operator="between">
      <formula>15</formula>
      <formula>17</formula>
    </cfRule>
    <cfRule type="cellIs" dxfId="63" priority="12" operator="between">
      <formula>13</formula>
      <formula>14</formula>
    </cfRule>
  </conditionalFormatting>
  <conditionalFormatting sqref="K36">
    <cfRule type="cellIs" dxfId="62" priority="5" operator="between">
      <formula>26</formula>
      <formula>30</formula>
    </cfRule>
    <cfRule type="cellIs" dxfId="61" priority="6" operator="between">
      <formula>18</formula>
      <formula>25</formula>
    </cfRule>
    <cfRule type="cellIs" dxfId="60" priority="7" operator="between">
      <formula>15</formula>
      <formula>17</formula>
    </cfRule>
    <cfRule type="cellIs" dxfId="59" priority="8" operator="between">
      <formula>13</formula>
      <formula>14</formula>
    </cfRule>
  </conditionalFormatting>
  <conditionalFormatting sqref="K52">
    <cfRule type="cellIs" dxfId="58" priority="1" operator="between">
      <formula>26</formula>
      <formula>30</formula>
    </cfRule>
    <cfRule type="cellIs" dxfId="57" priority="2" operator="between">
      <formula>18</formula>
      <formula>25</formula>
    </cfRule>
    <cfRule type="cellIs" dxfId="56" priority="3" operator="between">
      <formula>15</formula>
      <formula>17</formula>
    </cfRule>
    <cfRule type="cellIs" dxfId="55" priority="4" operator="between">
      <formula>13</formula>
      <formula>14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greaterThan" id="{0C1655F4-E47D-4E62-BF3D-E31CC1322D93}">
            <xm:f>'Esimene üritus'!$F$3</xm:f>
            <x14:dxf>
              <fill>
                <patternFill>
                  <bgColor rgb="FFFF0000"/>
                </patternFill>
              </fill>
            </x14:dxf>
          </x14:cfRule>
          <x14:cfRule type="cellIs" priority="22" operator="lessThan" id="{CB05BD48-A87C-496C-80E3-AF693DCA9997}">
            <xm:f>'Esimene üritus'!$F$4</xm:f>
            <x14:dxf>
              <fill>
                <patternFill>
                  <bgColor rgb="FFFF0000"/>
                </patternFill>
              </fill>
            </x14:dxf>
          </x14:cfRule>
          <xm:sqref>J10:J27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Üldandmed!$A$7:$A$21</xm:f>
          </x14:formula1>
          <xm:sqref>F10:F27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workbookViewId="0"/>
  </sheetViews>
  <sheetFormatPr defaultRowHeight="15" x14ac:dyDescent="0.25"/>
  <cols>
    <col min="1" max="1" width="16.42578125" style="20" customWidth="1"/>
    <col min="2" max="2" width="15.28515625" style="20" customWidth="1"/>
    <col min="3" max="3" width="15.85546875" style="20" customWidth="1"/>
    <col min="4" max="4" width="16.7109375" style="20" customWidth="1"/>
    <col min="5" max="5" width="10.42578125" style="20" bestFit="1" customWidth="1"/>
    <col min="6" max="6" width="11.5703125" style="20" customWidth="1"/>
    <col min="7" max="7" width="15.5703125" style="20" customWidth="1"/>
    <col min="8" max="8" width="10.140625" style="20" bestFit="1" customWidth="1"/>
    <col min="9" max="9" width="9.140625" style="20"/>
    <col min="10" max="10" width="10.5703125" style="20" bestFit="1" customWidth="1"/>
    <col min="11" max="11" width="19.85546875" style="20" customWidth="1"/>
    <col min="12" max="16384" width="9.140625" style="20"/>
  </cols>
  <sheetData>
    <row r="1" spans="1:11" ht="45" x14ac:dyDescent="0.25">
      <c r="A1" s="22" t="s">
        <v>3</v>
      </c>
      <c r="B1" s="49">
        <f>Üldandmed!B1</f>
        <v>0</v>
      </c>
      <c r="C1" s="24"/>
      <c r="D1" s="22" t="s">
        <v>43</v>
      </c>
      <c r="E1" s="50">
        <f>Üldandmed!E1</f>
        <v>0</v>
      </c>
      <c r="F1" s="51"/>
    </row>
    <row r="2" spans="1:11" ht="30" x14ac:dyDescent="0.25">
      <c r="A2" s="22" t="s">
        <v>0</v>
      </c>
      <c r="B2" s="27"/>
      <c r="C2" s="24"/>
      <c r="D2" s="22" t="s">
        <v>44</v>
      </c>
      <c r="E2" s="50">
        <f>Üldandmed!E2</f>
        <v>0</v>
      </c>
      <c r="F2" s="51"/>
    </row>
    <row r="3" spans="1:11" ht="30" x14ac:dyDescent="0.25">
      <c r="A3" s="22" t="s">
        <v>1</v>
      </c>
      <c r="B3" s="28"/>
      <c r="C3" s="24"/>
      <c r="D3" s="22" t="s">
        <v>84</v>
      </c>
      <c r="E3" s="52">
        <f>Üldandmed!E3</f>
        <v>689214</v>
      </c>
      <c r="F3" s="53">
        <f>Üldandmed!F3</f>
        <v>3786</v>
      </c>
    </row>
    <row r="4" spans="1:11" ht="30" x14ac:dyDescent="0.25">
      <c r="A4" s="22" t="s">
        <v>2</v>
      </c>
      <c r="B4" s="27"/>
      <c r="C4" s="24"/>
      <c r="D4" s="22" t="s">
        <v>45</v>
      </c>
      <c r="E4" s="52">
        <f>Üldandmed!E4</f>
        <v>682640</v>
      </c>
      <c r="F4" s="53">
        <f>Üldandmed!F4</f>
        <v>3768</v>
      </c>
    </row>
    <row r="6" spans="1:11" x14ac:dyDescent="0.25">
      <c r="A6" s="31" t="s">
        <v>33</v>
      </c>
    </row>
    <row r="8" spans="1:11" ht="45" x14ac:dyDescent="0.25">
      <c r="A8" s="18" t="s">
        <v>27</v>
      </c>
      <c r="B8" s="18" t="s">
        <v>4</v>
      </c>
      <c r="C8" s="18" t="s">
        <v>5</v>
      </c>
      <c r="D8" s="22" t="s">
        <v>30</v>
      </c>
      <c r="E8" s="22" t="s">
        <v>31</v>
      </c>
      <c r="F8" s="18" t="s">
        <v>6</v>
      </c>
      <c r="G8" s="22" t="s">
        <v>29</v>
      </c>
      <c r="H8" s="22" t="s">
        <v>28</v>
      </c>
      <c r="I8" s="22" t="s">
        <v>36</v>
      </c>
      <c r="J8" s="22" t="s">
        <v>32</v>
      </c>
      <c r="K8" s="22" t="s">
        <v>35</v>
      </c>
    </row>
    <row r="9" spans="1:11" x14ac:dyDescent="0.25">
      <c r="A9" s="32"/>
      <c r="B9" s="33"/>
      <c r="C9" s="33"/>
      <c r="D9" s="33"/>
      <c r="E9" s="33"/>
      <c r="F9" s="33"/>
      <c r="G9" s="33"/>
      <c r="H9" s="33"/>
      <c r="I9" s="33"/>
      <c r="J9" s="34"/>
      <c r="K9" s="26"/>
    </row>
    <row r="10" spans="1:11" x14ac:dyDescent="0.25">
      <c r="A10" s="19"/>
      <c r="B10" s="19"/>
      <c r="C10" s="19"/>
      <c r="D10" s="21"/>
      <c r="E10" s="21"/>
      <c r="F10" s="19"/>
      <c r="G10" s="19"/>
      <c r="H10" s="19"/>
      <c r="I10" s="19" t="s">
        <v>36</v>
      </c>
      <c r="J10" s="19"/>
      <c r="K10" s="19"/>
    </row>
    <row r="11" spans="1:11" x14ac:dyDescent="0.25">
      <c r="A11" s="19"/>
      <c r="B11" s="19"/>
      <c r="C11" s="19"/>
      <c r="D11" s="21"/>
      <c r="E11" s="21"/>
      <c r="F11" s="19"/>
      <c r="G11" s="19"/>
      <c r="H11" s="19"/>
      <c r="I11" s="19" t="s">
        <v>36</v>
      </c>
      <c r="J11" s="19"/>
      <c r="K11" s="19"/>
    </row>
    <row r="12" spans="1:11" x14ac:dyDescent="0.25">
      <c r="A12" s="19"/>
      <c r="B12" s="19"/>
      <c r="C12" s="19"/>
      <c r="D12" s="21"/>
      <c r="E12" s="21"/>
      <c r="F12" s="19"/>
      <c r="G12" s="19"/>
      <c r="H12" s="19"/>
      <c r="I12" s="19" t="s">
        <v>36</v>
      </c>
      <c r="J12" s="19"/>
      <c r="K12" s="19"/>
    </row>
    <row r="13" spans="1:11" x14ac:dyDescent="0.25">
      <c r="A13" s="19"/>
      <c r="B13" s="19"/>
      <c r="C13" s="19"/>
      <c r="D13" s="21"/>
      <c r="E13" s="21"/>
      <c r="F13" s="19"/>
      <c r="G13" s="19"/>
      <c r="H13" s="19"/>
      <c r="I13" s="19" t="s">
        <v>36</v>
      </c>
      <c r="J13" s="19"/>
      <c r="K13" s="19"/>
    </row>
    <row r="14" spans="1:11" x14ac:dyDescent="0.25">
      <c r="A14" s="19"/>
      <c r="B14" s="19"/>
      <c r="C14" s="19"/>
      <c r="D14" s="21"/>
      <c r="E14" s="21"/>
      <c r="F14" s="19"/>
      <c r="G14" s="19"/>
      <c r="H14" s="19"/>
      <c r="I14" s="19" t="s">
        <v>36</v>
      </c>
      <c r="J14" s="19"/>
      <c r="K14" s="19"/>
    </row>
    <row r="15" spans="1:11" x14ac:dyDescent="0.25">
      <c r="A15" s="19"/>
      <c r="B15" s="19"/>
      <c r="C15" s="19"/>
      <c r="D15" s="21"/>
      <c r="E15" s="21"/>
      <c r="F15" s="19"/>
      <c r="G15" s="19"/>
      <c r="H15" s="19"/>
      <c r="I15" s="19" t="s">
        <v>36</v>
      </c>
      <c r="J15" s="19"/>
      <c r="K15" s="19"/>
    </row>
    <row r="16" spans="1:11" x14ac:dyDescent="0.25">
      <c r="A16" s="19"/>
      <c r="B16" s="19"/>
      <c r="C16" s="19"/>
      <c r="D16" s="21"/>
      <c r="E16" s="21"/>
      <c r="F16" s="19"/>
      <c r="G16" s="19"/>
      <c r="H16" s="19"/>
      <c r="I16" s="19" t="s">
        <v>36</v>
      </c>
      <c r="J16" s="19"/>
      <c r="K16" s="19"/>
    </row>
    <row r="17" spans="1:11" x14ac:dyDescent="0.25">
      <c r="A17" s="19"/>
      <c r="B17" s="19"/>
      <c r="C17" s="19"/>
      <c r="D17" s="21"/>
      <c r="E17" s="21"/>
      <c r="F17" s="19"/>
      <c r="G17" s="19"/>
      <c r="H17" s="19"/>
      <c r="I17" s="19" t="s">
        <v>36</v>
      </c>
      <c r="J17" s="19"/>
      <c r="K17" s="19"/>
    </row>
    <row r="18" spans="1:11" x14ac:dyDescent="0.25">
      <c r="A18" s="19"/>
      <c r="B18" s="19"/>
      <c r="C18" s="19"/>
      <c r="D18" s="21"/>
      <c r="E18" s="21"/>
      <c r="F18" s="19"/>
      <c r="G18" s="19"/>
      <c r="H18" s="19"/>
      <c r="I18" s="19" t="s">
        <v>36</v>
      </c>
      <c r="J18" s="19"/>
      <c r="K18" s="19"/>
    </row>
    <row r="19" spans="1:11" x14ac:dyDescent="0.25">
      <c r="A19" s="19"/>
      <c r="B19" s="19"/>
      <c r="C19" s="19"/>
      <c r="D19" s="21"/>
      <c r="E19" s="21"/>
      <c r="F19" s="19"/>
      <c r="G19" s="19"/>
      <c r="H19" s="19"/>
      <c r="I19" s="19" t="s">
        <v>36</v>
      </c>
      <c r="J19" s="19"/>
      <c r="K19" s="19"/>
    </row>
    <row r="20" spans="1:11" x14ac:dyDescent="0.25">
      <c r="A20" s="19"/>
      <c r="B20" s="19"/>
      <c r="C20" s="19"/>
      <c r="D20" s="21"/>
      <c r="E20" s="21"/>
      <c r="F20" s="19"/>
      <c r="G20" s="19"/>
      <c r="H20" s="19"/>
      <c r="I20" s="19" t="s">
        <v>36</v>
      </c>
      <c r="J20" s="19"/>
      <c r="K20" s="19"/>
    </row>
    <row r="21" spans="1:11" x14ac:dyDescent="0.25">
      <c r="A21" s="19"/>
      <c r="B21" s="19"/>
      <c r="C21" s="19"/>
      <c r="D21" s="21"/>
      <c r="E21" s="21"/>
      <c r="F21" s="19"/>
      <c r="G21" s="19"/>
      <c r="H21" s="19"/>
      <c r="I21" s="19" t="s">
        <v>36</v>
      </c>
      <c r="J21" s="19"/>
      <c r="K21" s="19"/>
    </row>
    <row r="22" spans="1:11" x14ac:dyDescent="0.25">
      <c r="A22" s="19"/>
      <c r="B22" s="19"/>
      <c r="C22" s="19"/>
      <c r="D22" s="21"/>
      <c r="E22" s="21"/>
      <c r="F22" s="19"/>
      <c r="G22" s="19"/>
      <c r="H22" s="19"/>
      <c r="I22" s="19" t="s">
        <v>36</v>
      </c>
      <c r="J22" s="19"/>
      <c r="K22" s="19"/>
    </row>
    <row r="23" spans="1:11" x14ac:dyDescent="0.25">
      <c r="A23" s="19"/>
      <c r="B23" s="19"/>
      <c r="C23" s="19"/>
      <c r="D23" s="21"/>
      <c r="E23" s="21"/>
      <c r="F23" s="19"/>
      <c r="G23" s="19"/>
      <c r="H23" s="19"/>
      <c r="I23" s="19" t="s">
        <v>36</v>
      </c>
      <c r="J23" s="19"/>
      <c r="K23" s="19"/>
    </row>
    <row r="24" spans="1:11" x14ac:dyDescent="0.25">
      <c r="A24" s="19"/>
      <c r="B24" s="19"/>
      <c r="C24" s="19"/>
      <c r="D24" s="21"/>
      <c r="E24" s="21"/>
      <c r="F24" s="19"/>
      <c r="G24" s="19"/>
      <c r="H24" s="19"/>
      <c r="I24" s="19" t="s">
        <v>36</v>
      </c>
      <c r="J24" s="19"/>
      <c r="K24" s="19"/>
    </row>
    <row r="25" spans="1:11" x14ac:dyDescent="0.25">
      <c r="A25" s="19"/>
      <c r="B25" s="19"/>
      <c r="C25" s="19"/>
      <c r="D25" s="21"/>
      <c r="E25" s="21"/>
      <c r="F25" s="19"/>
      <c r="G25" s="19"/>
      <c r="H25" s="19"/>
      <c r="I25" s="19" t="s">
        <v>36</v>
      </c>
      <c r="J25" s="19"/>
      <c r="K25" s="19"/>
    </row>
    <row r="26" spans="1:11" x14ac:dyDescent="0.25">
      <c r="A26" s="19"/>
      <c r="B26" s="19"/>
      <c r="C26" s="19"/>
      <c r="D26" s="21"/>
      <c r="E26" s="21"/>
      <c r="F26" s="19"/>
      <c r="G26" s="19"/>
      <c r="H26" s="19"/>
      <c r="I26" s="19" t="s">
        <v>36</v>
      </c>
      <c r="J26" s="19"/>
      <c r="K26" s="19"/>
    </row>
    <row r="27" spans="1:11" x14ac:dyDescent="0.25">
      <c r="A27" s="35"/>
      <c r="B27" s="36"/>
      <c r="C27" s="36"/>
      <c r="D27" s="37"/>
      <c r="E27" s="37"/>
      <c r="F27" s="36"/>
      <c r="G27" s="36"/>
      <c r="H27" s="36"/>
      <c r="I27" s="36" t="s">
        <v>36</v>
      </c>
      <c r="J27" s="38"/>
      <c r="K27" s="19"/>
    </row>
    <row r="28" spans="1:11" x14ac:dyDescent="0.25">
      <c r="A28" s="81" t="s">
        <v>160</v>
      </c>
      <c r="B28" s="82"/>
      <c r="C28" s="82"/>
      <c r="D28" s="82"/>
      <c r="E28" s="82"/>
      <c r="F28" s="82"/>
      <c r="G28" s="82"/>
      <c r="H28" s="82"/>
      <c r="I28" s="82"/>
      <c r="J28" s="83"/>
      <c r="K28" s="23"/>
    </row>
    <row r="29" spans="1:11" ht="30" x14ac:dyDescent="0.25">
      <c r="A29" s="39"/>
      <c r="B29" s="40" t="s">
        <v>159</v>
      </c>
      <c r="C29" s="40" t="s">
        <v>100</v>
      </c>
      <c r="D29" s="41"/>
      <c r="E29" s="41"/>
      <c r="F29" s="39"/>
      <c r="G29" s="39"/>
      <c r="H29" s="39"/>
      <c r="I29" s="39"/>
      <c r="J29" s="39"/>
      <c r="K29" s="39"/>
    </row>
    <row r="30" spans="1:11" x14ac:dyDescent="0.25">
      <c r="A30" s="20" t="s">
        <v>42</v>
      </c>
      <c r="B30" s="44">
        <f>COUNTA(B9:B28)</f>
        <v>0</v>
      </c>
      <c r="C30" s="44">
        <f>COUNTIFS(J8:J26,"&lt;="&amp;F3,J8:J26,"&gt;="&amp;F4)</f>
        <v>0</v>
      </c>
      <c r="D30" s="43"/>
      <c r="E30" s="43"/>
    </row>
    <row r="31" spans="1:11" x14ac:dyDescent="0.25">
      <c r="A31" s="20" t="s">
        <v>40</v>
      </c>
      <c r="B31" s="44">
        <f>COUNTIFS(H9:H28,"M")</f>
        <v>0</v>
      </c>
      <c r="C31" s="44">
        <f>COUNTIFS(J9:J26,"&lt;="&amp;F3,J9:J26,"&gt;="&amp;F4,H9:H26,"M")</f>
        <v>0</v>
      </c>
      <c r="D31" s="43"/>
      <c r="E31" s="43"/>
    </row>
    <row r="32" spans="1:11" x14ac:dyDescent="0.25">
      <c r="A32" s="20" t="s">
        <v>41</v>
      </c>
      <c r="B32" s="44">
        <f>COUNTIF(H9:H28,"n")</f>
        <v>0</v>
      </c>
      <c r="C32" s="44">
        <f>COUNTIFS(J9:J26,"&lt;="&amp;F3,J9:J26,"&gt;="&amp;F4,H9:H26,"N")</f>
        <v>0</v>
      </c>
      <c r="D32" s="43"/>
      <c r="E32" s="43"/>
    </row>
    <row r="33" spans="1:11" x14ac:dyDescent="0.25">
      <c r="D33" s="43"/>
      <c r="E33" s="43"/>
    </row>
    <row r="34" spans="1:11" x14ac:dyDescent="0.25">
      <c r="A34" s="31" t="s">
        <v>34</v>
      </c>
    </row>
    <row r="35" spans="1:11" ht="45" x14ac:dyDescent="0.25">
      <c r="A35" s="18" t="s">
        <v>27</v>
      </c>
      <c r="B35" s="18" t="s">
        <v>4</v>
      </c>
      <c r="C35" s="18" t="s">
        <v>5</v>
      </c>
      <c r="D35" s="22" t="s">
        <v>30</v>
      </c>
      <c r="E35" s="22" t="s">
        <v>31</v>
      </c>
      <c r="F35" s="18" t="s">
        <v>6</v>
      </c>
      <c r="G35" s="22" t="s">
        <v>29</v>
      </c>
      <c r="H35" s="22" t="s">
        <v>28</v>
      </c>
      <c r="I35" s="22" t="s">
        <v>39</v>
      </c>
      <c r="J35" s="22" t="s">
        <v>32</v>
      </c>
      <c r="K35" s="22" t="s">
        <v>35</v>
      </c>
    </row>
    <row r="36" spans="1:11" x14ac:dyDescent="0.25">
      <c r="A36" s="32"/>
      <c r="B36" s="33"/>
      <c r="C36" s="33"/>
      <c r="D36" s="33"/>
      <c r="E36" s="33"/>
      <c r="F36" s="33"/>
      <c r="G36" s="33"/>
      <c r="H36" s="33"/>
      <c r="I36" s="33"/>
      <c r="J36" s="34"/>
      <c r="K36" s="26"/>
    </row>
    <row r="37" spans="1:11" x14ac:dyDescent="0.25">
      <c r="A37" s="19">
        <v>1</v>
      </c>
      <c r="B37" s="19"/>
      <c r="C37" s="19"/>
      <c r="D37" s="21"/>
      <c r="E37" s="21"/>
      <c r="F37" s="19"/>
      <c r="G37" s="19"/>
      <c r="H37" s="19"/>
      <c r="I37" s="19" t="s">
        <v>37</v>
      </c>
      <c r="J37" s="19"/>
      <c r="K37" s="19"/>
    </row>
    <row r="38" spans="1:11" x14ac:dyDescent="0.25">
      <c r="A38" s="19">
        <v>2</v>
      </c>
      <c r="B38" s="19"/>
      <c r="C38" s="19"/>
      <c r="D38" s="19"/>
      <c r="E38" s="19"/>
      <c r="F38" s="19"/>
      <c r="G38" s="19"/>
      <c r="H38" s="19"/>
      <c r="I38" s="19" t="s">
        <v>37</v>
      </c>
      <c r="J38" s="19"/>
      <c r="K38" s="19"/>
    </row>
    <row r="39" spans="1:11" x14ac:dyDescent="0.25">
      <c r="A39" s="19">
        <v>3</v>
      </c>
      <c r="B39" s="19"/>
      <c r="C39" s="19"/>
      <c r="D39" s="19"/>
      <c r="E39" s="19"/>
      <c r="F39" s="19"/>
      <c r="G39" s="19"/>
      <c r="H39" s="19"/>
      <c r="I39" s="19" t="s">
        <v>37</v>
      </c>
      <c r="J39" s="19"/>
      <c r="K39" s="19"/>
    </row>
    <row r="40" spans="1:11" x14ac:dyDescent="0.25">
      <c r="A40" s="19">
        <v>4</v>
      </c>
      <c r="B40" s="19"/>
      <c r="C40" s="19"/>
      <c r="D40" s="19"/>
      <c r="E40" s="19"/>
      <c r="F40" s="19"/>
      <c r="G40" s="19"/>
      <c r="H40" s="19"/>
      <c r="I40" s="19" t="s">
        <v>37</v>
      </c>
      <c r="J40" s="19"/>
      <c r="K40" s="19"/>
    </row>
    <row r="41" spans="1:11" x14ac:dyDescent="0.25">
      <c r="A41" s="19">
        <v>5</v>
      </c>
      <c r="B41" s="19"/>
      <c r="C41" s="19"/>
      <c r="D41" s="19"/>
      <c r="E41" s="19"/>
      <c r="F41" s="19"/>
      <c r="G41" s="19"/>
      <c r="H41" s="19"/>
      <c r="I41" s="19" t="s">
        <v>37</v>
      </c>
      <c r="J41" s="19"/>
      <c r="K41" s="19"/>
    </row>
    <row r="42" spans="1:11" x14ac:dyDescent="0.25">
      <c r="A42" s="19">
        <v>6</v>
      </c>
      <c r="B42" s="19"/>
      <c r="C42" s="19"/>
      <c r="D42" s="19"/>
      <c r="E42" s="19"/>
      <c r="F42" s="19"/>
      <c r="G42" s="19"/>
      <c r="H42" s="19"/>
      <c r="I42" s="19" t="s">
        <v>37</v>
      </c>
      <c r="J42" s="19"/>
      <c r="K42" s="27"/>
    </row>
    <row r="43" spans="1:11" x14ac:dyDescent="0.25">
      <c r="A43" s="19">
        <v>7</v>
      </c>
      <c r="B43" s="19"/>
      <c r="C43" s="19"/>
      <c r="D43" s="19"/>
      <c r="E43" s="19"/>
      <c r="F43" s="19"/>
      <c r="G43" s="19"/>
      <c r="H43" s="19"/>
      <c r="I43" s="19" t="s">
        <v>37</v>
      </c>
      <c r="J43" s="19"/>
      <c r="K43" s="19"/>
    </row>
    <row r="44" spans="1:11" x14ac:dyDescent="0.25">
      <c r="A44" s="19">
        <v>8</v>
      </c>
      <c r="B44" s="19"/>
      <c r="C44" s="19"/>
      <c r="D44" s="19"/>
      <c r="E44" s="19"/>
      <c r="F44" s="19"/>
      <c r="G44" s="19"/>
      <c r="H44" s="19"/>
      <c r="I44" s="19" t="s">
        <v>37</v>
      </c>
      <c r="J44" s="19"/>
      <c r="K44" s="19"/>
    </row>
    <row r="45" spans="1:11" x14ac:dyDescent="0.25">
      <c r="A45" s="81" t="s">
        <v>160</v>
      </c>
      <c r="B45" s="82"/>
      <c r="C45" s="82"/>
      <c r="D45" s="82"/>
      <c r="E45" s="82"/>
      <c r="F45" s="82"/>
      <c r="G45" s="82"/>
      <c r="H45" s="82"/>
      <c r="I45" s="82"/>
      <c r="J45" s="83"/>
      <c r="K45" s="26"/>
    </row>
    <row r="46" spans="1:11" x14ac:dyDescent="0.25">
      <c r="A46" s="20" t="s">
        <v>42</v>
      </c>
      <c r="B46" s="44">
        <f>COUNTA(B38:B45)</f>
        <v>0</v>
      </c>
      <c r="D46" s="39"/>
      <c r="E46" s="39"/>
      <c r="F46" s="39"/>
      <c r="G46" s="39"/>
      <c r="H46" s="39"/>
      <c r="I46" s="39"/>
      <c r="J46" s="39"/>
    </row>
    <row r="47" spans="1:11" x14ac:dyDescent="0.25">
      <c r="A47" s="20" t="s">
        <v>40</v>
      </c>
      <c r="B47" s="44">
        <f>COUNTIFS(H37:H45,"M")</f>
        <v>0</v>
      </c>
      <c r="D47" s="39"/>
      <c r="E47" s="39"/>
      <c r="F47" s="39"/>
      <c r="G47" s="39"/>
      <c r="H47" s="39"/>
      <c r="I47" s="39"/>
      <c r="J47" s="39"/>
    </row>
    <row r="48" spans="1:11" x14ac:dyDescent="0.25">
      <c r="A48" s="20" t="s">
        <v>41</v>
      </c>
      <c r="B48" s="44">
        <f>COUNTIF(H37:H45,"n")</f>
        <v>0</v>
      </c>
      <c r="D48" s="39"/>
      <c r="E48" s="39"/>
      <c r="F48" s="39"/>
      <c r="G48" s="39"/>
      <c r="H48" s="39"/>
      <c r="I48" s="39"/>
      <c r="J48" s="39"/>
    </row>
    <row r="49" spans="1:11" x14ac:dyDescent="0.25">
      <c r="D49" s="39"/>
      <c r="E49" s="39"/>
      <c r="F49" s="39"/>
      <c r="G49" s="39"/>
      <c r="H49" s="39"/>
      <c r="I49" s="39"/>
      <c r="J49" s="39"/>
    </row>
    <row r="50" spans="1:11" x14ac:dyDescent="0.25">
      <c r="A50" s="31" t="s">
        <v>161</v>
      </c>
    </row>
    <row r="51" spans="1:11" ht="45" x14ac:dyDescent="0.25">
      <c r="A51" s="18" t="s">
        <v>27</v>
      </c>
      <c r="B51" s="18" t="s">
        <v>4</v>
      </c>
      <c r="C51" s="18" t="s">
        <v>5</v>
      </c>
      <c r="D51" s="22" t="s">
        <v>30</v>
      </c>
      <c r="E51" s="22" t="s">
        <v>31</v>
      </c>
      <c r="F51" s="18" t="s">
        <v>6</v>
      </c>
      <c r="G51" s="22" t="s">
        <v>29</v>
      </c>
      <c r="H51" s="22" t="s">
        <v>28</v>
      </c>
      <c r="I51" s="22" t="s">
        <v>39</v>
      </c>
      <c r="J51" s="22" t="s">
        <v>32</v>
      </c>
      <c r="K51" s="22" t="s">
        <v>35</v>
      </c>
    </row>
    <row r="52" spans="1:11" x14ac:dyDescent="0.25">
      <c r="A52" s="32"/>
      <c r="B52" s="33"/>
      <c r="C52" s="33"/>
      <c r="D52" s="33"/>
      <c r="E52" s="33"/>
      <c r="F52" s="33"/>
      <c r="G52" s="33"/>
      <c r="H52" s="33"/>
      <c r="I52" s="33"/>
      <c r="J52" s="34"/>
      <c r="K52" s="26"/>
    </row>
    <row r="53" spans="1:11" x14ac:dyDescent="0.25">
      <c r="A53" s="19">
        <v>1</v>
      </c>
      <c r="B53" s="19"/>
      <c r="C53" s="19"/>
      <c r="D53" s="21"/>
      <c r="E53" s="21"/>
      <c r="F53" s="19"/>
      <c r="G53" s="19"/>
      <c r="H53" s="19"/>
      <c r="I53" s="27" t="s">
        <v>37</v>
      </c>
      <c r="J53" s="19"/>
      <c r="K53" s="19"/>
    </row>
    <row r="54" spans="1:11" x14ac:dyDescent="0.25">
      <c r="A54" s="19">
        <v>2</v>
      </c>
      <c r="B54" s="19"/>
      <c r="C54" s="19"/>
      <c r="D54" s="19"/>
      <c r="E54" s="19"/>
      <c r="F54" s="19"/>
      <c r="G54" s="19"/>
      <c r="H54" s="19"/>
      <c r="I54" s="19" t="s">
        <v>37</v>
      </c>
      <c r="J54" s="19"/>
      <c r="K54" s="19"/>
    </row>
    <row r="55" spans="1:11" x14ac:dyDescent="0.25">
      <c r="A55" s="19">
        <v>3</v>
      </c>
      <c r="B55" s="19"/>
      <c r="C55" s="19"/>
      <c r="D55" s="19"/>
      <c r="E55" s="19"/>
      <c r="F55" s="19"/>
      <c r="G55" s="19"/>
      <c r="H55" s="19"/>
      <c r="I55" s="19" t="s">
        <v>37</v>
      </c>
      <c r="J55" s="19"/>
      <c r="K55" s="19"/>
    </row>
    <row r="56" spans="1:11" x14ac:dyDescent="0.25">
      <c r="A56" s="19">
        <v>4</v>
      </c>
      <c r="B56" s="19"/>
      <c r="C56" s="19"/>
      <c r="D56" s="19"/>
      <c r="E56" s="19"/>
      <c r="F56" s="19"/>
      <c r="G56" s="19"/>
      <c r="H56" s="19"/>
      <c r="I56" s="19" t="s">
        <v>37</v>
      </c>
      <c r="J56" s="19"/>
      <c r="K56" s="19"/>
    </row>
    <row r="57" spans="1:11" x14ac:dyDescent="0.25">
      <c r="A57" s="19">
        <v>5</v>
      </c>
      <c r="B57" s="19"/>
      <c r="C57" s="19"/>
      <c r="D57" s="19"/>
      <c r="E57" s="19"/>
      <c r="F57" s="19"/>
      <c r="G57" s="19"/>
      <c r="H57" s="19"/>
      <c r="I57" s="19" t="s">
        <v>37</v>
      </c>
      <c r="J57" s="19"/>
      <c r="K57" s="19"/>
    </row>
    <row r="58" spans="1:11" x14ac:dyDescent="0.25">
      <c r="A58" s="19">
        <v>6</v>
      </c>
      <c r="B58" s="19"/>
      <c r="C58" s="19"/>
      <c r="D58" s="19"/>
      <c r="E58" s="19"/>
      <c r="F58" s="19"/>
      <c r="G58" s="19"/>
      <c r="H58" s="19"/>
      <c r="I58" s="19" t="s">
        <v>37</v>
      </c>
      <c r="J58" s="19"/>
      <c r="K58" s="27"/>
    </row>
    <row r="59" spans="1:11" x14ac:dyDescent="0.25">
      <c r="A59" s="19">
        <v>7</v>
      </c>
      <c r="B59" s="19"/>
      <c r="C59" s="19"/>
      <c r="D59" s="19"/>
      <c r="E59" s="19"/>
      <c r="F59" s="19"/>
      <c r="G59" s="19"/>
      <c r="H59" s="19"/>
      <c r="I59" s="19" t="s">
        <v>37</v>
      </c>
      <c r="J59" s="19"/>
      <c r="K59" s="19"/>
    </row>
    <row r="60" spans="1:11" x14ac:dyDescent="0.25">
      <c r="A60" s="19">
        <v>8</v>
      </c>
      <c r="B60" s="19"/>
      <c r="C60" s="19"/>
      <c r="D60" s="19"/>
      <c r="E60" s="19"/>
      <c r="F60" s="19"/>
      <c r="G60" s="19"/>
      <c r="H60" s="19"/>
      <c r="I60" s="19" t="s">
        <v>37</v>
      </c>
      <c r="J60" s="19"/>
      <c r="K60" s="19"/>
    </row>
    <row r="61" spans="1:11" x14ac:dyDescent="0.25">
      <c r="A61" s="19">
        <v>9</v>
      </c>
      <c r="B61" s="19"/>
      <c r="C61" s="19"/>
      <c r="D61" s="19"/>
      <c r="E61" s="19"/>
      <c r="F61" s="19"/>
      <c r="G61" s="19"/>
      <c r="H61" s="19"/>
      <c r="I61" s="19" t="s">
        <v>37</v>
      </c>
      <c r="J61" s="19"/>
      <c r="K61" s="19"/>
    </row>
    <row r="62" spans="1:11" x14ac:dyDescent="0.25">
      <c r="A62" s="19">
        <v>10</v>
      </c>
      <c r="B62" s="19"/>
      <c r="C62" s="19"/>
      <c r="D62" s="19"/>
      <c r="E62" s="19"/>
      <c r="F62" s="19"/>
      <c r="G62" s="19"/>
      <c r="H62" s="19"/>
      <c r="I62" s="19" t="s">
        <v>37</v>
      </c>
      <c r="J62" s="19"/>
      <c r="K62" s="19"/>
    </row>
    <row r="63" spans="1:11" x14ac:dyDescent="0.25">
      <c r="A63" s="81" t="s">
        <v>160</v>
      </c>
      <c r="B63" s="82"/>
      <c r="C63" s="82"/>
      <c r="D63" s="82"/>
      <c r="E63" s="82"/>
      <c r="F63" s="82"/>
      <c r="G63" s="82"/>
      <c r="H63" s="82"/>
      <c r="I63" s="82"/>
      <c r="J63" s="83"/>
      <c r="K63" s="26"/>
    </row>
    <row r="64" spans="1:11" x14ac:dyDescent="0.25">
      <c r="A64" s="20" t="s">
        <v>42</v>
      </c>
      <c r="B64" s="44">
        <f>COUNTA(B53:B63)</f>
        <v>0</v>
      </c>
    </row>
    <row r="65" spans="1:2" x14ac:dyDescent="0.25">
      <c r="A65" s="20" t="s">
        <v>40</v>
      </c>
      <c r="B65" s="44">
        <f>COUNTIFS(H53:H63,"M")</f>
        <v>0</v>
      </c>
    </row>
    <row r="66" spans="1:2" x14ac:dyDescent="0.25">
      <c r="A66" s="20" t="s">
        <v>41</v>
      </c>
      <c r="B66" s="44">
        <f>COUNTIF(H53:H62,"n")</f>
        <v>0</v>
      </c>
    </row>
    <row r="67" spans="1:2" x14ac:dyDescent="0.25">
      <c r="B67" s="44"/>
    </row>
  </sheetData>
  <sheetProtection password="DED5" sheet="1" objects="1" scenarios="1" formatCells="0" formatColumns="0" formatRows="0" insertColumns="0" insertRows="0" insertHyperlinks="0" deleteColumns="0" deleteRows="0" sort="0" autoFilter="0"/>
  <mergeCells count="3">
    <mergeCell ref="A28:J28"/>
    <mergeCell ref="A45:J45"/>
    <mergeCell ref="A63:J63"/>
  </mergeCells>
  <conditionalFormatting sqref="K9:K27">
    <cfRule type="cellIs" dxfId="52" priority="17" operator="between">
      <formula>26</formula>
      <formula>30</formula>
    </cfRule>
    <cfRule type="cellIs" dxfId="51" priority="18" operator="between">
      <formula>18</formula>
      <formula>25</formula>
    </cfRule>
    <cfRule type="cellIs" dxfId="50" priority="19" operator="between">
      <formula>15</formula>
      <formula>17</formula>
    </cfRule>
    <cfRule type="cellIs" dxfId="49" priority="20" operator="between">
      <formula>13</formula>
      <formula>14</formula>
    </cfRule>
  </conditionalFormatting>
  <conditionalFormatting sqref="K37:K41 K43:K45">
    <cfRule type="cellIs" dxfId="48" priority="13" operator="between">
      <formula>26</formula>
      <formula>30</formula>
    </cfRule>
    <cfRule type="cellIs" dxfId="47" priority="14" operator="between">
      <formula>18</formula>
      <formula>25</formula>
    </cfRule>
    <cfRule type="cellIs" dxfId="46" priority="15" operator="between">
      <formula>15</formula>
      <formula>17</formula>
    </cfRule>
    <cfRule type="cellIs" dxfId="45" priority="16" operator="between">
      <formula>13</formula>
      <formula>14</formula>
    </cfRule>
  </conditionalFormatting>
  <conditionalFormatting sqref="K53:K57 K59:K63">
    <cfRule type="cellIs" dxfId="44" priority="9" operator="between">
      <formula>26</formula>
      <formula>30</formula>
    </cfRule>
    <cfRule type="cellIs" dxfId="43" priority="10" operator="between">
      <formula>18</formula>
      <formula>25</formula>
    </cfRule>
    <cfRule type="cellIs" dxfId="42" priority="11" operator="between">
      <formula>15</formula>
      <formula>17</formula>
    </cfRule>
    <cfRule type="cellIs" dxfId="41" priority="12" operator="between">
      <formula>13</formula>
      <formula>14</formula>
    </cfRule>
  </conditionalFormatting>
  <conditionalFormatting sqref="K36">
    <cfRule type="cellIs" dxfId="40" priority="5" operator="between">
      <formula>26</formula>
      <formula>30</formula>
    </cfRule>
    <cfRule type="cellIs" dxfId="39" priority="6" operator="between">
      <formula>18</formula>
      <formula>25</formula>
    </cfRule>
    <cfRule type="cellIs" dxfId="38" priority="7" operator="between">
      <formula>15</formula>
      <formula>17</formula>
    </cfRule>
    <cfRule type="cellIs" dxfId="37" priority="8" operator="between">
      <formula>13</formula>
      <formula>14</formula>
    </cfRule>
  </conditionalFormatting>
  <conditionalFormatting sqref="K52">
    <cfRule type="cellIs" dxfId="36" priority="1" operator="between">
      <formula>26</formula>
      <formula>30</formula>
    </cfRule>
    <cfRule type="cellIs" dxfId="35" priority="2" operator="between">
      <formula>18</formula>
      <formula>25</formula>
    </cfRule>
    <cfRule type="cellIs" dxfId="34" priority="3" operator="between">
      <formula>15</formula>
      <formula>17</formula>
    </cfRule>
    <cfRule type="cellIs" dxfId="33" priority="4" operator="between">
      <formula>13</formula>
      <formula>14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greaterThan" id="{1A816EBD-CA6E-4731-9954-D6A2BB5C00EB}">
            <xm:f>'Esimene üritus'!$F$3</xm:f>
            <x14:dxf>
              <fill>
                <patternFill>
                  <bgColor rgb="FFFF0000"/>
                </patternFill>
              </fill>
            </x14:dxf>
          </x14:cfRule>
          <x14:cfRule type="cellIs" priority="22" operator="lessThan" id="{20FCF16D-3670-451F-91CC-A8BE3FD98CFB}">
            <xm:f>'Esimene üritus'!$F$4</xm:f>
            <x14:dxf>
              <fill>
                <patternFill>
                  <bgColor rgb="FFFF0000"/>
                </patternFill>
              </fill>
            </x14:dxf>
          </x14:cfRule>
          <xm:sqref>J10:J27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Üldandmed!$A$7:$A$21</xm:f>
          </x14:formula1>
          <xm:sqref>F10:F27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0"/>
  <sheetViews>
    <sheetView workbookViewId="0">
      <selection activeCell="H1" sqref="H1"/>
    </sheetView>
  </sheetViews>
  <sheetFormatPr defaultColWidth="14.28515625" defaultRowHeight="15" x14ac:dyDescent="0.25"/>
  <cols>
    <col min="1" max="1" width="21.42578125" style="55" bestFit="1" customWidth="1"/>
    <col min="2" max="2" width="22.140625" style="55" customWidth="1"/>
    <col min="3" max="3" width="19.85546875" style="55" bestFit="1" customWidth="1"/>
    <col min="4" max="4" width="14.28515625" style="55"/>
    <col min="5" max="5" width="10.42578125" style="55" bestFit="1" customWidth="1"/>
    <col min="6" max="6" width="14.28515625" style="55"/>
    <col min="7" max="7" width="30.140625" style="55" bestFit="1" customWidth="1"/>
    <col min="8" max="16384" width="14.28515625" style="55"/>
  </cols>
  <sheetData>
    <row r="1" spans="1:10" s="20" customFormat="1" x14ac:dyDescent="0.25">
      <c r="A1" s="18" t="s">
        <v>3</v>
      </c>
      <c r="B1" s="51">
        <f>Üldandmed!B1</f>
        <v>0</v>
      </c>
      <c r="G1" s="18" t="s">
        <v>43</v>
      </c>
      <c r="H1" s="50">
        <f>Üldandmed!E1</f>
        <v>0</v>
      </c>
      <c r="I1" s="51"/>
    </row>
    <row r="2" spans="1:10" s="20" customFormat="1" x14ac:dyDescent="0.25">
      <c r="A2" s="18" t="s">
        <v>81</v>
      </c>
      <c r="B2" s="51">
        <f>Üldandmed!B2</f>
        <v>0</v>
      </c>
      <c r="G2" s="18" t="s">
        <v>44</v>
      </c>
      <c r="H2" s="50">
        <f>Üldandmed!E2</f>
        <v>0</v>
      </c>
      <c r="I2" s="51"/>
    </row>
    <row r="3" spans="1:10" s="20" customFormat="1" x14ac:dyDescent="0.25">
      <c r="A3" s="18" t="s">
        <v>82</v>
      </c>
      <c r="B3" s="51">
        <f>Üldandmed!B3</f>
        <v>0</v>
      </c>
      <c r="C3" s="43"/>
      <c r="G3" s="18" t="s">
        <v>46</v>
      </c>
      <c r="H3" s="52">
        <f>Üldandmed!E3</f>
        <v>689214</v>
      </c>
      <c r="I3" s="53">
        <f>Üldandmed!F3</f>
        <v>3786</v>
      </c>
    </row>
    <row r="4" spans="1:10" s="20" customFormat="1" x14ac:dyDescent="0.25">
      <c r="G4" s="18" t="s">
        <v>45</v>
      </c>
      <c r="H4" s="52">
        <f>Üldandmed!E4</f>
        <v>682640</v>
      </c>
      <c r="I4" s="53">
        <f>Üldandmed!F4</f>
        <v>3768</v>
      </c>
    </row>
    <row r="5" spans="1:10" s="20" customFormat="1" x14ac:dyDescent="0.25"/>
    <row r="6" spans="1:10" s="20" customFormat="1" x14ac:dyDescent="0.25">
      <c r="A6" s="84" t="s">
        <v>33</v>
      </c>
      <c r="B6" s="84"/>
    </row>
    <row r="7" spans="1:10" s="20" customFormat="1" x14ac:dyDescent="0.25"/>
    <row r="8" spans="1:10" s="20" customFormat="1" ht="30" x14ac:dyDescent="0.25">
      <c r="A8" s="18" t="s">
        <v>27</v>
      </c>
      <c r="B8" s="18" t="s">
        <v>4</v>
      </c>
      <c r="C8" s="18" t="s">
        <v>5</v>
      </c>
      <c r="D8" s="22" t="s">
        <v>30</v>
      </c>
      <c r="E8" s="22" t="s">
        <v>31</v>
      </c>
      <c r="F8" s="18" t="s">
        <v>6</v>
      </c>
      <c r="G8" s="22" t="s">
        <v>29</v>
      </c>
      <c r="H8" s="22" t="s">
        <v>28</v>
      </c>
      <c r="I8" s="22" t="s">
        <v>38</v>
      </c>
      <c r="J8" s="22" t="s">
        <v>32</v>
      </c>
    </row>
    <row r="9" spans="1:10" s="20" customFormat="1" x14ac:dyDescent="0.25">
      <c r="A9" s="81"/>
      <c r="B9" s="82"/>
      <c r="C9" s="82"/>
      <c r="D9" s="82"/>
      <c r="E9" s="82"/>
      <c r="F9" s="82"/>
      <c r="G9" s="82"/>
      <c r="H9" s="82"/>
      <c r="I9" s="82"/>
      <c r="J9" s="83"/>
    </row>
    <row r="10" spans="1:10" s="20" customFormat="1" x14ac:dyDescent="0.25">
      <c r="A10" s="18"/>
      <c r="B10" s="18"/>
      <c r="C10" s="18"/>
      <c r="D10" s="54"/>
      <c r="E10" s="54"/>
      <c r="F10" s="18"/>
      <c r="G10" s="18"/>
      <c r="H10" s="18"/>
      <c r="I10" s="18"/>
      <c r="J10" s="19"/>
    </row>
    <row r="11" spans="1:10" s="20" customFormat="1" x14ac:dyDescent="0.25">
      <c r="A11" s="18"/>
      <c r="B11" s="18"/>
      <c r="C11" s="18"/>
      <c r="D11" s="54"/>
      <c r="E11" s="54"/>
      <c r="F11" s="18"/>
      <c r="G11" s="18"/>
      <c r="H11" s="18"/>
      <c r="I11" s="18"/>
      <c r="J11" s="19"/>
    </row>
    <row r="12" spans="1:10" s="20" customFormat="1" x14ac:dyDescent="0.25">
      <c r="A12" s="18"/>
      <c r="B12" s="55"/>
      <c r="C12" s="18"/>
      <c r="D12" s="54"/>
      <c r="E12" s="54"/>
      <c r="F12" s="18"/>
      <c r="G12" s="18"/>
      <c r="H12" s="18"/>
      <c r="I12" s="18"/>
      <c r="J12" s="19"/>
    </row>
    <row r="13" spans="1:10" s="20" customFormat="1" x14ac:dyDescent="0.25">
      <c r="A13" s="18"/>
      <c r="B13" s="18"/>
      <c r="C13" s="18"/>
      <c r="D13" s="54"/>
      <c r="E13" s="54"/>
      <c r="F13" s="18"/>
      <c r="G13" s="18"/>
      <c r="H13" s="18"/>
      <c r="I13" s="18"/>
      <c r="J13" s="19"/>
    </row>
    <row r="14" spans="1:10" s="20" customFormat="1" x14ac:dyDescent="0.25">
      <c r="A14" s="18"/>
      <c r="B14" s="18"/>
      <c r="C14" s="18"/>
      <c r="D14" s="54"/>
      <c r="E14" s="54"/>
      <c r="F14" s="18"/>
      <c r="G14" s="18"/>
      <c r="H14" s="18"/>
      <c r="I14" s="18"/>
      <c r="J14" s="19"/>
    </row>
    <row r="15" spans="1:10" s="20" customFormat="1" x14ac:dyDescent="0.25">
      <c r="A15" s="18"/>
      <c r="B15" s="18"/>
      <c r="C15" s="18"/>
      <c r="D15" s="54"/>
      <c r="E15" s="54"/>
      <c r="F15" s="18"/>
      <c r="G15" s="18"/>
      <c r="H15" s="18"/>
      <c r="I15" s="18"/>
      <c r="J15" s="19"/>
    </row>
    <row r="16" spans="1:10" s="20" customFormat="1" x14ac:dyDescent="0.25">
      <c r="A16" s="18"/>
      <c r="B16" s="18"/>
      <c r="C16" s="18"/>
      <c r="D16" s="54"/>
      <c r="E16" s="54"/>
      <c r="F16" s="18"/>
      <c r="G16" s="18"/>
      <c r="H16" s="18"/>
      <c r="I16" s="18"/>
      <c r="J16" s="19"/>
    </row>
    <row r="17" spans="1:10" s="20" customFormat="1" x14ac:dyDescent="0.25">
      <c r="A17" s="18"/>
      <c r="B17" s="18"/>
      <c r="C17" s="18"/>
      <c r="D17" s="54"/>
      <c r="E17" s="54"/>
      <c r="F17" s="18"/>
      <c r="G17" s="18"/>
      <c r="H17" s="18"/>
      <c r="I17" s="18"/>
      <c r="J17" s="19"/>
    </row>
    <row r="18" spans="1:10" s="20" customFormat="1" x14ac:dyDescent="0.25">
      <c r="A18" s="18"/>
      <c r="B18" s="18"/>
      <c r="C18" s="18"/>
      <c r="D18" s="54"/>
      <c r="E18" s="54"/>
      <c r="F18" s="18"/>
      <c r="G18" s="18"/>
      <c r="H18" s="18"/>
      <c r="I18" s="18"/>
      <c r="J18" s="19"/>
    </row>
    <row r="19" spans="1:10" s="20" customFormat="1" x14ac:dyDescent="0.25">
      <c r="A19" s="18"/>
      <c r="B19" s="18"/>
      <c r="C19" s="18"/>
      <c r="D19" s="54"/>
      <c r="E19" s="54"/>
      <c r="F19" s="18"/>
      <c r="G19" s="18"/>
      <c r="H19" s="18"/>
      <c r="I19" s="18"/>
      <c r="J19" s="19"/>
    </row>
    <row r="20" spans="1:10" s="20" customFormat="1" x14ac:dyDescent="0.25">
      <c r="A20" s="18"/>
      <c r="B20" s="18"/>
      <c r="C20" s="18"/>
      <c r="D20" s="54"/>
      <c r="E20" s="54"/>
      <c r="F20" s="18"/>
      <c r="G20" s="18"/>
      <c r="H20" s="18"/>
      <c r="I20" s="18"/>
      <c r="J20" s="19"/>
    </row>
    <row r="21" spans="1:10" s="20" customFormat="1" x14ac:dyDescent="0.25">
      <c r="A21" s="18"/>
      <c r="B21" s="18"/>
      <c r="C21" s="18"/>
      <c r="D21" s="54"/>
      <c r="E21" s="54"/>
      <c r="F21" s="18"/>
      <c r="G21" s="18"/>
      <c r="H21" s="18"/>
      <c r="I21" s="18"/>
      <c r="J21" s="19"/>
    </row>
    <row r="22" spans="1:10" s="20" customFormat="1" x14ac:dyDescent="0.25">
      <c r="A22" s="18"/>
      <c r="B22" s="18"/>
      <c r="C22" s="18"/>
      <c r="D22" s="54"/>
      <c r="E22" s="54"/>
      <c r="F22" s="18"/>
      <c r="G22" s="18"/>
      <c r="H22" s="18"/>
      <c r="I22" s="18"/>
      <c r="J22" s="19"/>
    </row>
    <row r="23" spans="1:10" s="20" customFormat="1" x14ac:dyDescent="0.25">
      <c r="A23" s="18"/>
      <c r="B23" s="18"/>
      <c r="C23" s="18"/>
      <c r="D23" s="54"/>
      <c r="E23" s="54"/>
      <c r="F23" s="18"/>
      <c r="G23" s="18"/>
      <c r="H23" s="18"/>
      <c r="I23" s="18"/>
      <c r="J23" s="19"/>
    </row>
    <row r="24" spans="1:10" s="20" customFormat="1" x14ac:dyDescent="0.25">
      <c r="A24" s="18"/>
      <c r="B24" s="18"/>
      <c r="C24" s="18"/>
      <c r="D24" s="54"/>
      <c r="E24" s="54"/>
      <c r="F24" s="18"/>
      <c r="G24" s="18"/>
      <c r="H24" s="18"/>
      <c r="I24" s="18"/>
      <c r="J24" s="19"/>
    </row>
    <row r="25" spans="1:10" s="20" customFormat="1" x14ac:dyDescent="0.25">
      <c r="A25" s="18"/>
      <c r="B25" s="18"/>
      <c r="C25" s="18"/>
      <c r="D25" s="54"/>
      <c r="E25" s="54"/>
      <c r="F25" s="18"/>
      <c r="G25" s="18"/>
      <c r="H25" s="18"/>
      <c r="I25" s="18"/>
      <c r="J25" s="19"/>
    </row>
    <row r="26" spans="1:10" s="20" customFormat="1" x14ac:dyDescent="0.25">
      <c r="A26" s="18"/>
      <c r="B26" s="56"/>
      <c r="C26" s="56"/>
      <c r="D26" s="57"/>
      <c r="E26" s="57"/>
      <c r="F26" s="56"/>
      <c r="G26" s="56"/>
      <c r="H26" s="56"/>
      <c r="I26" s="18"/>
      <c r="J26" s="19"/>
    </row>
    <row r="27" spans="1:10" s="20" customFormat="1" x14ac:dyDescent="0.25">
      <c r="A27" s="81" t="s">
        <v>158</v>
      </c>
      <c r="B27" s="82"/>
      <c r="C27" s="82"/>
      <c r="D27" s="82"/>
      <c r="E27" s="82"/>
      <c r="F27" s="82"/>
      <c r="G27" s="82"/>
      <c r="H27" s="82"/>
      <c r="I27" s="82"/>
      <c r="J27" s="83"/>
    </row>
    <row r="28" spans="1:10" s="20" customFormat="1" x14ac:dyDescent="0.25">
      <c r="A28" s="58" t="s">
        <v>42</v>
      </c>
      <c r="B28" s="44">
        <f>COUNTIFS(J8:J27,"&lt;="&amp;I3,J8:J27,"&gt;="&amp;I4)</f>
        <v>0</v>
      </c>
      <c r="C28" s="59"/>
      <c r="D28" s="59"/>
      <c r="E28" s="58"/>
      <c r="F28" s="58"/>
      <c r="G28" s="58"/>
      <c r="H28" s="58"/>
      <c r="I28" s="58"/>
    </row>
    <row r="29" spans="1:10" s="20" customFormat="1" x14ac:dyDescent="0.25">
      <c r="A29" s="58" t="s">
        <v>40</v>
      </c>
      <c r="B29" s="44">
        <f>COUNTIFS(J9:J27,"&lt;="&amp;I3,J9:J27,"&gt;="&amp;I4,H9:H27,"M")</f>
        <v>0</v>
      </c>
      <c r="C29" s="59"/>
      <c r="D29" s="59"/>
      <c r="E29" s="58"/>
      <c r="F29" s="58"/>
      <c r="G29" s="58"/>
      <c r="H29" s="58"/>
      <c r="I29" s="58"/>
    </row>
    <row r="30" spans="1:10" s="20" customFormat="1" x14ac:dyDescent="0.25">
      <c r="A30" s="58" t="s">
        <v>41</v>
      </c>
      <c r="B30" s="44">
        <f>COUNTIFS(J9:J27,"&lt;="&amp;I3,J9:J27,"&gt;="&amp;I4,H9:H27,"N")</f>
        <v>0</v>
      </c>
      <c r="C30" s="59"/>
      <c r="D30" s="59"/>
      <c r="E30" s="58"/>
      <c r="F30" s="58"/>
      <c r="G30" s="58"/>
      <c r="H30" s="58"/>
      <c r="I30" s="58"/>
    </row>
    <row r="31" spans="1:10" s="20" customFormat="1" x14ac:dyDescent="0.25">
      <c r="A31" s="58"/>
      <c r="B31" s="58"/>
      <c r="C31" s="58"/>
      <c r="D31" s="59"/>
      <c r="E31" s="59"/>
      <c r="F31" s="58"/>
      <c r="G31" s="58"/>
      <c r="H31" s="58"/>
      <c r="I31" s="58"/>
      <c r="J31" s="58"/>
    </row>
    <row r="32" spans="1:10" s="20" customFormat="1" x14ac:dyDescent="0.25">
      <c r="A32" s="44">
        <f>Üldandmed!A7</f>
        <v>0</v>
      </c>
      <c r="B32" s="72"/>
      <c r="C32" s="73"/>
      <c r="D32" s="44">
        <f>Üldandmed!A8</f>
        <v>0</v>
      </c>
      <c r="E32" s="72"/>
      <c r="F32" s="72"/>
      <c r="G32" s="44">
        <f>Üldandmed!A9</f>
        <v>0</v>
      </c>
      <c r="H32" s="45"/>
    </row>
    <row r="33" spans="1:8" s="20" customFormat="1" x14ac:dyDescent="0.25">
      <c r="A33" s="72" t="s">
        <v>95</v>
      </c>
      <c r="B33" s="44">
        <f>COUNTIFS($J$9:$J$27,"&lt;="&amp;$I$3,$J$9:$J$27,"&gt;="&amp;$I$3-1,$F$9:$F$27,"="&amp;A32)</f>
        <v>0</v>
      </c>
      <c r="C33" s="73"/>
      <c r="D33" s="72" t="s">
        <v>95</v>
      </c>
      <c r="E33" s="44">
        <f>COUNTIFS($J$9:$J$27,"&lt;="&amp;$I$3,$J$9:$J$27,"&gt;="&amp;$I$3-1,$F$9:$F$27,"="&amp;D32)</f>
        <v>0</v>
      </c>
      <c r="F33" s="72"/>
      <c r="G33" s="72" t="s">
        <v>95</v>
      </c>
      <c r="H33" s="44">
        <f>COUNTIFS($J$9:$J$27,"&lt;="&amp;$I$3,$J$9:$J$27,"&gt;="&amp;$I$3-1,$F$9:$F$27,"="&amp;G32)</f>
        <v>0</v>
      </c>
    </row>
    <row r="34" spans="1:8" s="20" customFormat="1" x14ac:dyDescent="0.25">
      <c r="A34" s="72" t="s">
        <v>96</v>
      </c>
      <c r="B34" s="44">
        <f>COUNTIFS($J$9:$J$27,"&lt;="&amp;$I$3-2,$J$9:$J$27,"&gt;="&amp;$I$3-4,$F$9:$F$27,"="&amp;A32)</f>
        <v>0</v>
      </c>
      <c r="C34" s="73"/>
      <c r="D34" s="72" t="s">
        <v>96</v>
      </c>
      <c r="E34" s="44">
        <f>COUNTIFS($J$9:$J$27,"&lt;="&amp;$I$3-2,$J$9:$J$27,"&gt;="&amp;$I$3-4,$F$9:$F$27,"="&amp;D32)</f>
        <v>0</v>
      </c>
      <c r="F34" s="72"/>
      <c r="G34" s="72" t="s">
        <v>96</v>
      </c>
      <c r="H34" s="44">
        <f>COUNTIFS($J$9:$J$27,"&lt;="&amp;$I$3-2,$J$9:$J$27,"&gt;="&amp;$I$3-4,$F$9:$F$27,"="&amp;G32)</f>
        <v>0</v>
      </c>
    </row>
    <row r="35" spans="1:8" s="20" customFormat="1" x14ac:dyDescent="0.25">
      <c r="A35" s="72" t="s">
        <v>97</v>
      </c>
      <c r="B35" s="44">
        <f>COUNTIFS($J$9:$J$27,"&lt;="&amp;$I$3-5,$J$9:$J$27,"&gt;="&amp;$I$3-12,$F$9:$F$27,"="&amp;A32)</f>
        <v>0</v>
      </c>
      <c r="C35" s="73"/>
      <c r="D35" s="72" t="s">
        <v>97</v>
      </c>
      <c r="E35" s="44">
        <f>COUNTIFS($J$9:$J$27,"&lt;="&amp;$I$3-5,$J$9:$J$27,"&gt;="&amp;$I$3-12,$F$9:$F$27,"="&amp;D32)</f>
        <v>0</v>
      </c>
      <c r="F35" s="72"/>
      <c r="G35" s="72" t="s">
        <v>97</v>
      </c>
      <c r="H35" s="44">
        <f>COUNTIFS($J$9:$J$27,"&lt;="&amp;$I$3-5,$J$9:$J$27,"&gt;="&amp;$I$3-12,$F$9:$F$27,"="&amp;G32)</f>
        <v>0</v>
      </c>
    </row>
    <row r="36" spans="1:8" s="20" customFormat="1" x14ac:dyDescent="0.25">
      <c r="A36" s="72" t="s">
        <v>98</v>
      </c>
      <c r="B36" s="44">
        <f>COUNTIFS($J$9:$J$27,"&lt;="&amp;$I$3-13,$J$9:$J$27,"&gt;="&amp;$I$3-18,$F$9:$F$27,"="&amp;A32)</f>
        <v>0</v>
      </c>
      <c r="C36" s="73"/>
      <c r="D36" s="72" t="s">
        <v>98</v>
      </c>
      <c r="E36" s="44">
        <f>COUNTIFS($J$9:$J$27,"&lt;="&amp;$I$3-13,$J$9:$J$27,"&gt;="&amp;$I$3-18,$F$9:$F$27,"="&amp;D32)</f>
        <v>0</v>
      </c>
      <c r="F36" s="72"/>
      <c r="G36" s="72" t="s">
        <v>98</v>
      </c>
      <c r="H36" s="44">
        <f>COUNTIFS($J$9:$J$27,"&lt;="&amp;$I$3-13,$J$9:$J$27,"&gt;="&amp;$I$3-18,$F$9:$F$27,"="&amp;G32)</f>
        <v>0</v>
      </c>
    </row>
    <row r="37" spans="1:8" s="20" customFormat="1" x14ac:dyDescent="0.25">
      <c r="A37" s="72" t="s">
        <v>108</v>
      </c>
      <c r="B37" s="44">
        <f>COUNTIFS($J$9:$J$27,"&lt;="&amp;$I$3,$J$9:$J$27,"&gt;="&amp;$I$4,$F$9:$F$27,"="&amp;A32,$H$9:$H$27,"M")</f>
        <v>0</v>
      </c>
      <c r="C37" s="73"/>
      <c r="D37" s="72" t="s">
        <v>108</v>
      </c>
      <c r="E37" s="44">
        <f>COUNTIFS($J$9:$J$27,"&lt;="&amp;$I$3,$J$9:$J$27,"&gt;="&amp;$I$4,$F$9:$F$27,"="&amp;D32,$H$9:$H$27,"M")</f>
        <v>0</v>
      </c>
      <c r="F37" s="72"/>
      <c r="G37" s="72" t="s">
        <v>108</v>
      </c>
      <c r="H37" s="44">
        <f>COUNTIFS($J$9:$J$27,"&lt;="&amp;$I$3,$J$9:$J$27,"&gt;="&amp;$I$4,$F$9:$F$27,"="&amp;G32,$H$9:$H$27,"M")</f>
        <v>0</v>
      </c>
    </row>
    <row r="38" spans="1:8" s="20" customFormat="1" x14ac:dyDescent="0.25">
      <c r="A38" s="72" t="s">
        <v>109</v>
      </c>
      <c r="B38" s="44">
        <f>COUNTIFS($J$9:$J$27,"&lt;="&amp;$I$3,$J$9:$J$27,"&gt;="&amp;$I$4,$F$9:$F$27,"="&amp;A32,$H$9:$H$27,"N")</f>
        <v>0</v>
      </c>
      <c r="C38" s="73"/>
      <c r="D38" s="72" t="s">
        <v>109</v>
      </c>
      <c r="E38" s="44">
        <f>COUNTIFS($J$9:$J$27,"&lt;="&amp;$I$3,$J$9:$J$27,"&gt;="&amp;$I$4,$F$9:$F$27,"="&amp;D32,$H$9:$H$27,"N")</f>
        <v>0</v>
      </c>
      <c r="F38" s="72"/>
      <c r="G38" s="72" t="s">
        <v>109</v>
      </c>
      <c r="H38" s="44">
        <f>COUNTIFS($J$9:$J$27,"&lt;="&amp;$I$3,$J$9:$J$27,"&gt;="&amp;$I$4,$F$9:$F$27,"="&amp;G32,$H$9:$H$27,"N")</f>
        <v>0</v>
      </c>
    </row>
    <row r="39" spans="1:8" s="20" customFormat="1" x14ac:dyDescent="0.25">
      <c r="A39" s="72"/>
      <c r="B39" s="72"/>
      <c r="C39" s="73"/>
      <c r="D39" s="73"/>
      <c r="E39" s="72"/>
      <c r="F39" s="72"/>
      <c r="G39" s="72"/>
      <c r="H39" s="45"/>
    </row>
    <row r="40" spans="1:8" s="20" customFormat="1" x14ac:dyDescent="0.25">
      <c r="A40" s="44">
        <f>Üldandmed!A10</f>
        <v>0</v>
      </c>
      <c r="B40" s="72"/>
      <c r="C40" s="73"/>
      <c r="D40" s="44">
        <f>Üldandmed!A11</f>
        <v>0</v>
      </c>
      <c r="E40" s="72"/>
      <c r="F40" s="72"/>
      <c r="G40" s="44">
        <f>Üldandmed!A12</f>
        <v>0</v>
      </c>
      <c r="H40" s="72"/>
    </row>
    <row r="41" spans="1:8" s="20" customFormat="1" x14ac:dyDescent="0.25">
      <c r="A41" s="72" t="s">
        <v>95</v>
      </c>
      <c r="B41" s="44">
        <f>COUNTIFS($J$9:$J$27,"&lt;="&amp;$I$3,$J$9:$J$27,"&gt;="&amp;$I$3-1,$F$9:$F$27,"="&amp;A40)</f>
        <v>0</v>
      </c>
      <c r="C41" s="73"/>
      <c r="D41" s="72" t="s">
        <v>95</v>
      </c>
      <c r="E41" s="44">
        <f>COUNTIFS($J$9:$J$27,"&lt;="&amp;$I$3,$J$9:$J$27,"&gt;="&amp;$I$3-1,$F$9:$F$27,"="&amp;D40)</f>
        <v>0</v>
      </c>
      <c r="F41" s="72"/>
      <c r="G41" s="72" t="s">
        <v>95</v>
      </c>
      <c r="H41" s="44">
        <f>COUNTIFS($J$9:$J$27,"&lt;="&amp;$I$3,$J$9:$J$27,"&gt;="&amp;$I$3-1,$F$9:$F$27,"="&amp;G40)</f>
        <v>0</v>
      </c>
    </row>
    <row r="42" spans="1:8" s="20" customFormat="1" x14ac:dyDescent="0.25">
      <c r="A42" s="72" t="s">
        <v>96</v>
      </c>
      <c r="B42" s="44">
        <f>COUNTIFS($J$9:$J$27,"&lt;="&amp;$I$3-2,$J$9:$J$27,"&gt;="&amp;$I$3-4,$F$9:$F$27,"="&amp;A40)</f>
        <v>0</v>
      </c>
      <c r="C42" s="73"/>
      <c r="D42" s="72" t="s">
        <v>96</v>
      </c>
      <c r="E42" s="44">
        <f>COUNTIFS($J$9:$J$27,"&lt;="&amp;$I$3-2,$J$9:$J$27,"&gt;="&amp;$I$3-4,$F$9:$F$27,"="&amp;D40)</f>
        <v>0</v>
      </c>
      <c r="F42" s="72"/>
      <c r="G42" s="72" t="s">
        <v>96</v>
      </c>
      <c r="H42" s="44">
        <f>COUNTIFS($J$9:$J$27,"&lt;="&amp;$I$3-2,$J$9:$J$27,"&gt;="&amp;$I$3-4,$F$9:$F$27,"="&amp;G40)</f>
        <v>0</v>
      </c>
    </row>
    <row r="43" spans="1:8" s="20" customFormat="1" x14ac:dyDescent="0.25">
      <c r="A43" s="72" t="s">
        <v>97</v>
      </c>
      <c r="B43" s="44">
        <f>COUNTIFS($J$9:$J$27,"&lt;="&amp;$I$3-5,$J$9:$J$27,"&gt;="&amp;$I$3-12,$F$9:$F$27,"="&amp;A40)</f>
        <v>0</v>
      </c>
      <c r="C43" s="73"/>
      <c r="D43" s="72" t="s">
        <v>97</v>
      </c>
      <c r="E43" s="44">
        <f>COUNTIFS($J$9:$J$27,"&lt;="&amp;$I$3-5,$J$9:$J$27,"&gt;="&amp;$I$3-12,$F$9:$F$27,"="&amp;D40)</f>
        <v>0</v>
      </c>
      <c r="F43" s="72"/>
      <c r="G43" s="72" t="s">
        <v>97</v>
      </c>
      <c r="H43" s="44">
        <f>COUNTIFS($J$9:$J$27,"&lt;="&amp;$I$3-5,$J$9:$J$27,"&gt;="&amp;$I$3-12,$F$9:$F$27,"="&amp;G40)</f>
        <v>0</v>
      </c>
    </row>
    <row r="44" spans="1:8" s="20" customFormat="1" x14ac:dyDescent="0.25">
      <c r="A44" s="72" t="s">
        <v>98</v>
      </c>
      <c r="B44" s="44">
        <f>COUNTIFS($J$9:$J$27,"&lt;="&amp;$I$3-13,$J$9:$J$27,"&gt;="&amp;$I$3-18,$F$9:$F$27,"="&amp;A40)</f>
        <v>0</v>
      </c>
      <c r="C44" s="73"/>
      <c r="D44" s="72" t="s">
        <v>98</v>
      </c>
      <c r="E44" s="44">
        <f>COUNTIFS($J$9:$J$27,"&lt;="&amp;$I$3-13,$J$9:$J$27,"&gt;="&amp;$I$3-18,$F$9:$F$27,"="&amp;D40)</f>
        <v>0</v>
      </c>
      <c r="F44" s="72"/>
      <c r="G44" s="72" t="s">
        <v>98</v>
      </c>
      <c r="H44" s="44">
        <f>COUNTIFS($J$9:$J$27,"&lt;="&amp;$I$3-13,$J$9:$J$27,"&gt;="&amp;$I$3-18,$F$9:$F$27,"="&amp;G40)</f>
        <v>0</v>
      </c>
    </row>
    <row r="45" spans="1:8" s="20" customFormat="1" x14ac:dyDescent="0.25">
      <c r="A45" s="72" t="s">
        <v>108</v>
      </c>
      <c r="B45" s="44">
        <f>COUNTIFS($J$9:$J$27,"&lt;="&amp;$I$3,$J$9:$J$27,"&gt;="&amp;$I$4,$F$9:$F$27,"="&amp;A40,$H$9:$H$27,"M")</f>
        <v>0</v>
      </c>
      <c r="C45" s="73"/>
      <c r="D45" s="72" t="s">
        <v>108</v>
      </c>
      <c r="E45" s="44">
        <f>COUNTIFS($J$9:$J$27,"&lt;="&amp;$I$3,$J$9:$J$27,"&gt;="&amp;$I$4,$F$9:$F$27,"="&amp;D40,$H$9:$H$27,"M")</f>
        <v>0</v>
      </c>
      <c r="F45" s="72"/>
      <c r="G45" s="72" t="s">
        <v>108</v>
      </c>
      <c r="H45" s="44">
        <f>COUNTIFS($J$9:$J$27,"&lt;="&amp;$I$3,$J$9:$J$27,"&gt;="&amp;$I$4,$F$9:$F$27,"="&amp;G40,$H$9:$H$27,"M")</f>
        <v>0</v>
      </c>
    </row>
    <row r="46" spans="1:8" s="20" customFormat="1" x14ac:dyDescent="0.25">
      <c r="A46" s="72" t="s">
        <v>109</v>
      </c>
      <c r="B46" s="44">
        <f>COUNTIFS($J$9:$J$27,"&lt;="&amp;$I$3,$J$9:$J$27,"&gt;="&amp;$I$4,$F$9:$F$27,"="&amp;A40,$H$9:$H$27,"N")</f>
        <v>0</v>
      </c>
      <c r="C46" s="73"/>
      <c r="D46" s="72" t="s">
        <v>109</v>
      </c>
      <c r="E46" s="44">
        <f>COUNTIFS($J$9:$J$27,"&lt;="&amp;$I$3,$J$9:$J$27,"&gt;="&amp;$I$4,$F$9:$F$27,"="&amp;D40,$H$9:$H$27,"N")</f>
        <v>0</v>
      </c>
      <c r="F46" s="72"/>
      <c r="G46" s="72" t="s">
        <v>109</v>
      </c>
      <c r="H46" s="44">
        <f>COUNTIFS($J$9:$J$27,"&lt;="&amp;$I$3,$J$9:$J$27,"&gt;="&amp;$I$4,$F$9:$F$27,"="&amp;G40,$H$9:$H$27,"N")</f>
        <v>0</v>
      </c>
    </row>
    <row r="47" spans="1:8" s="20" customFormat="1" x14ac:dyDescent="0.25">
      <c r="A47" s="72"/>
      <c r="B47" s="72"/>
      <c r="C47" s="73"/>
      <c r="D47" s="73"/>
      <c r="E47" s="72"/>
      <c r="F47" s="72"/>
      <c r="G47" s="72"/>
      <c r="H47" s="45"/>
    </row>
    <row r="48" spans="1:8" s="20" customFormat="1" x14ac:dyDescent="0.25">
      <c r="A48" s="72"/>
      <c r="B48" s="72"/>
      <c r="C48" s="73"/>
      <c r="D48" s="72"/>
      <c r="E48" s="72"/>
      <c r="F48" s="72"/>
      <c r="G48" s="72"/>
      <c r="H48" s="45"/>
    </row>
    <row r="49" spans="1:9" s="20" customFormat="1" x14ac:dyDescent="0.25">
      <c r="A49" s="44">
        <f>Üldandmed!A13</f>
        <v>0</v>
      </c>
      <c r="B49" s="72"/>
      <c r="C49" s="73"/>
      <c r="D49" s="44">
        <f>Üldandmed!A14</f>
        <v>0</v>
      </c>
      <c r="E49" s="72"/>
      <c r="F49" s="72"/>
      <c r="G49" s="44">
        <f>Üldandmed!A15</f>
        <v>0</v>
      </c>
      <c r="H49" s="72"/>
    </row>
    <row r="50" spans="1:9" s="20" customFormat="1" x14ac:dyDescent="0.25">
      <c r="A50" s="72" t="s">
        <v>95</v>
      </c>
      <c r="B50" s="44">
        <f>COUNTIFS($J$9:$J$27,"&lt;="&amp;$I$3,$J$9:$J$27,"&gt;="&amp;$I$3-1,$F$9:$F$27,"="&amp;A49)</f>
        <v>0</v>
      </c>
      <c r="C50" s="73"/>
      <c r="D50" s="72" t="s">
        <v>95</v>
      </c>
      <c r="E50" s="44">
        <f>COUNTIFS($J$9:$J$27,"&lt;="&amp;$I$3,$J$9:$J$27,"&gt;="&amp;$I$3-1,$F$9:$F$27,"="&amp;D49)</f>
        <v>0</v>
      </c>
      <c r="F50" s="72"/>
      <c r="G50" s="72" t="s">
        <v>95</v>
      </c>
      <c r="H50" s="44">
        <f>COUNTIFS($J$9:$J$27,"&lt;="&amp;$I$3,$J$9:$J$27,"&gt;="&amp;$I$3-1,$F$9:$F$27,"="&amp;G49)</f>
        <v>0</v>
      </c>
    </row>
    <row r="51" spans="1:9" s="20" customFormat="1" x14ac:dyDescent="0.25">
      <c r="A51" s="72" t="s">
        <v>96</v>
      </c>
      <c r="B51" s="44">
        <f>COUNTIFS($J$9:$J$27,"&lt;="&amp;$I$3-2,$J$9:$J$27,"&gt;="&amp;$I$3-4,$F$9:$F$27,"="&amp;A49)</f>
        <v>0</v>
      </c>
      <c r="C51" s="73"/>
      <c r="D51" s="72" t="s">
        <v>96</v>
      </c>
      <c r="E51" s="44">
        <f>COUNTIFS($J$9:$J$27,"&lt;="&amp;$I$3-2,$J$9:$J$27,"&gt;="&amp;$I$3-4,$F$9:$F$27,"="&amp;D49)</f>
        <v>0</v>
      </c>
      <c r="F51" s="72"/>
      <c r="G51" s="72" t="s">
        <v>96</v>
      </c>
      <c r="H51" s="44">
        <f>COUNTIFS($J$9:$J$27,"&lt;="&amp;$I$3-2,$J$9:$J$27,"&gt;="&amp;$I$3-4,$F$9:$F$27,"="&amp;G49)</f>
        <v>0</v>
      </c>
    </row>
    <row r="52" spans="1:9" s="20" customFormat="1" x14ac:dyDescent="0.25">
      <c r="A52" s="72" t="s">
        <v>97</v>
      </c>
      <c r="B52" s="44">
        <f>COUNTIFS($J$9:$J$27,"&lt;="&amp;$I$3-5,$J$9:$J$27,"&gt;="&amp;$I$3-12,$F$9:$F$27,"="&amp;A49)</f>
        <v>0</v>
      </c>
      <c r="C52" s="73"/>
      <c r="D52" s="72" t="s">
        <v>99</v>
      </c>
      <c r="E52" s="44">
        <f>COUNTIFS($J$9:$J$27,"&lt;="&amp;$I$3-5,$J$9:$J$27,"&gt;="&amp;$I$3-12,$F$9:$F$27,"="&amp;D49)</f>
        <v>0</v>
      </c>
      <c r="F52" s="72"/>
      <c r="G52" s="72" t="s">
        <v>97</v>
      </c>
      <c r="H52" s="44">
        <f>COUNTIFS($J$9:$J$27,"&lt;="&amp;$I$3-5,$J$9:$J$27,"&gt;="&amp;$I$3-12,$F$9:$F$27,"="&amp;G49)</f>
        <v>0</v>
      </c>
    </row>
    <row r="53" spans="1:9" s="20" customFormat="1" x14ac:dyDescent="0.25">
      <c r="A53" s="72" t="s">
        <v>98</v>
      </c>
      <c r="B53" s="44">
        <f>COUNTIFS($J$9:$J$27,"&lt;="&amp;$I$3-13,$J$9:$J$27,"&gt;="&amp;$I$3-18,$F$9:$F$27,"="&amp;A49)</f>
        <v>0</v>
      </c>
      <c r="C53" s="73"/>
      <c r="D53" s="72" t="s">
        <v>98</v>
      </c>
      <c r="E53" s="44">
        <f>COUNTIFS($J$9:$J$27,"&lt;="&amp;$I$3-13,$J$9:$J$27,"&gt;="&amp;$I$3-18,$F$9:$F$27,"="&amp;D49)</f>
        <v>0</v>
      </c>
      <c r="F53" s="72"/>
      <c r="G53" s="72" t="s">
        <v>98</v>
      </c>
      <c r="H53" s="44">
        <f>COUNTIFS($J$9:$J$27,"&lt;="&amp;$I$3-13,$J$9:$J$27,"&gt;="&amp;$I$3-18,$F$9:$F$27,"="&amp;G49)</f>
        <v>0</v>
      </c>
    </row>
    <row r="54" spans="1:9" s="20" customFormat="1" x14ac:dyDescent="0.25">
      <c r="A54" s="72" t="s">
        <v>108</v>
      </c>
      <c r="B54" s="44">
        <f>COUNTIFS($J$9:$J$27,"&lt;="&amp;$I$3,$J$9:$J$27,"&gt;="&amp;$I$4,$F$9:$F$27,"="&amp;A49,$H$9:$H$27,"M")</f>
        <v>0</v>
      </c>
      <c r="C54" s="73"/>
      <c r="D54" s="72" t="s">
        <v>108</v>
      </c>
      <c r="E54" s="44">
        <f>COUNTIFS($J$9:$J$27,"&lt;="&amp;$I$3,$J$9:$J$27,"&gt;="&amp;$I$4,$F$9:$F$27,"="&amp;D49,$H$9:$H$27,"M")</f>
        <v>0</v>
      </c>
      <c r="F54" s="72"/>
      <c r="G54" s="72" t="s">
        <v>108</v>
      </c>
      <c r="H54" s="44">
        <f>COUNTIFS($J$9:$J$27,"&lt;="&amp;$I$3,$J$9:$J$27,"&gt;="&amp;$I$4,$F$9:$F$27,"="&amp;G49,$H$9:$H$27,"M")</f>
        <v>0</v>
      </c>
    </row>
    <row r="55" spans="1:9" s="20" customFormat="1" x14ac:dyDescent="0.25">
      <c r="A55" s="72" t="s">
        <v>109</v>
      </c>
      <c r="B55" s="44">
        <f>COUNTIFS($J$9:$J$27,"&lt;="&amp;$I$3,$J$9:$J$27,"&gt;="&amp;$I$4,$F$9:$F$27,"="&amp;A49,$H$9:$H$27,"N")</f>
        <v>0</v>
      </c>
      <c r="C55" s="73"/>
      <c r="D55" s="72" t="s">
        <v>109</v>
      </c>
      <c r="E55" s="44">
        <f>COUNTIFS($J$9:$J$27,"&lt;="&amp;$I$3,$J$9:$J$27,"&gt;="&amp;$I$4,$F$9:$F$27,"="&amp;D49,$H$9:$H$27,"N")</f>
        <v>0</v>
      </c>
      <c r="F55" s="72"/>
      <c r="G55" s="72" t="s">
        <v>109</v>
      </c>
      <c r="H55" s="44">
        <f>COUNTIFS($J$9:$J$27,"&lt;="&amp;$I$3,$J$9:$J$27,"&gt;="&amp;$I$4,$F$9:$F$27,"="&amp;G49,$H$9:$H$27,"N")</f>
        <v>0</v>
      </c>
    </row>
    <row r="56" spans="1:9" s="20" customFormat="1" x14ac:dyDescent="0.25">
      <c r="A56" s="72"/>
      <c r="B56" s="72"/>
      <c r="C56" s="73"/>
      <c r="D56" s="73"/>
      <c r="E56" s="72"/>
      <c r="F56" s="72"/>
      <c r="G56" s="72"/>
      <c r="H56" s="72"/>
      <c r="I56" s="58"/>
    </row>
    <row r="57" spans="1:9" s="20" customFormat="1" x14ac:dyDescent="0.25">
      <c r="A57" s="72"/>
      <c r="B57" s="72"/>
      <c r="C57" s="73"/>
      <c r="D57" s="73"/>
      <c r="E57" s="72"/>
      <c r="F57" s="72"/>
      <c r="G57" s="72"/>
      <c r="H57" s="72"/>
      <c r="I57" s="58"/>
    </row>
    <row r="58" spans="1:9" s="20" customFormat="1" x14ac:dyDescent="0.25">
      <c r="A58" s="44">
        <f>Üldandmed!A16</f>
        <v>0</v>
      </c>
      <c r="B58" s="44"/>
      <c r="C58" s="73"/>
      <c r="D58" s="44">
        <f>Üldandmed!A17</f>
        <v>0</v>
      </c>
      <c r="E58" s="72"/>
      <c r="F58" s="72"/>
      <c r="G58" s="44">
        <f>Üldandmed!A18</f>
        <v>0</v>
      </c>
      <c r="H58" s="72"/>
    </row>
    <row r="59" spans="1:9" s="20" customFormat="1" x14ac:dyDescent="0.25">
      <c r="A59" s="72" t="s">
        <v>95</v>
      </c>
      <c r="B59" s="44">
        <f>COUNTIFS($J$9:$J$27,"&lt;="&amp;$I$3,$J$9:$J$27,"&gt;="&amp;$I$3-1,$F$9:$F$27,"="&amp;A58)</f>
        <v>0</v>
      </c>
      <c r="C59" s="73"/>
      <c r="D59" s="72" t="s">
        <v>95</v>
      </c>
      <c r="E59" s="44">
        <f>COUNTIFS($J$9:$J$27,"&lt;="&amp;$I$3,$J$9:$J$27,"&gt;="&amp;$I$3-1,$F$9:$F$27,"="&amp;D58)</f>
        <v>0</v>
      </c>
      <c r="F59" s="72"/>
      <c r="G59" s="72" t="s">
        <v>95</v>
      </c>
      <c r="H59" s="44">
        <f>COUNTIFS($J$9:$J$27,"&lt;="&amp;$I$3,$J$9:$J$27,"&gt;="&amp;$I$3-1,$F$9:$F$27,"="&amp;G58)</f>
        <v>0</v>
      </c>
    </row>
    <row r="60" spans="1:9" s="20" customFormat="1" x14ac:dyDescent="0.25">
      <c r="A60" s="72" t="s">
        <v>96</v>
      </c>
      <c r="B60" s="44">
        <f>COUNTIFS($J$9:$J$27,"&lt;="&amp;$I$3-2,$J$9:$J$27,"&gt;="&amp;$I$3-4,$F$9:$F$27,"="&amp;A58)</f>
        <v>0</v>
      </c>
      <c r="C60" s="73"/>
      <c r="D60" s="72" t="s">
        <v>96</v>
      </c>
      <c r="E60" s="44">
        <f>COUNTIFS($J$9:$J$27,"&lt;="&amp;$I$3-2,$J$9:$J$27,"&gt;="&amp;$I$3-4,$F$9:$F$27,"="&amp;D58)</f>
        <v>0</v>
      </c>
      <c r="F60" s="72"/>
      <c r="G60" s="72" t="s">
        <v>96</v>
      </c>
      <c r="H60" s="44">
        <f>COUNTIFS($J$9:$J$27,"&lt;="&amp;$I$3-2,$J$9:$J$27,"&gt;="&amp;$I$3-4,$F$9:$F$27,"="&amp;G58)</f>
        <v>0</v>
      </c>
    </row>
    <row r="61" spans="1:9" s="20" customFormat="1" x14ac:dyDescent="0.25">
      <c r="A61" s="72" t="s">
        <v>97</v>
      </c>
      <c r="B61" s="44">
        <f>COUNTIFS($J$9:$J$27,"&lt;="&amp;$I$3-5,$J$9:$J$27,"&gt;="&amp;$I$3-12,$F$9:$F$27,"="&amp;A58)</f>
        <v>0</v>
      </c>
      <c r="C61" s="73"/>
      <c r="D61" s="72" t="s">
        <v>99</v>
      </c>
      <c r="E61" s="44">
        <f>COUNTIFS($J$9:$J$27,"&lt;="&amp;$I$3-5,$J$9:$J$27,"&gt;="&amp;$I$3-12,$F$9:$F$27,"="&amp;D58)</f>
        <v>0</v>
      </c>
      <c r="F61" s="72"/>
      <c r="G61" s="72" t="s">
        <v>97</v>
      </c>
      <c r="H61" s="44">
        <f>COUNTIFS($J$9:$J$27,"&lt;="&amp;$I$3-5,$J$9:$J$27,"&gt;="&amp;$I$3-12,$F$9:$F$27,"="&amp;G58)</f>
        <v>0</v>
      </c>
    </row>
    <row r="62" spans="1:9" s="20" customFormat="1" x14ac:dyDescent="0.25">
      <c r="A62" s="72" t="s">
        <v>98</v>
      </c>
      <c r="B62" s="44">
        <f>COUNTIFS($J$9:$J$27,"&lt;="&amp;$I$3-13,$J$9:$J$27,"&gt;="&amp;$I$3-18,$F$9:$F$27,"="&amp;A58)</f>
        <v>0</v>
      </c>
      <c r="C62" s="73"/>
      <c r="D62" s="72" t="s">
        <v>98</v>
      </c>
      <c r="E62" s="44">
        <f>COUNTIFS($J$9:$J$27,"&lt;="&amp;$I$3-13,$J$9:$J$27,"&gt;="&amp;$I$3-18,$F$9:$F$27,"="&amp;D58)</f>
        <v>0</v>
      </c>
      <c r="F62" s="72"/>
      <c r="G62" s="72" t="s">
        <v>98</v>
      </c>
      <c r="H62" s="44">
        <f>COUNTIFS($J$9:$J$27,"&lt;="&amp;$I$3-13,$J$9:$J$27,"&gt;="&amp;$I$3-18,$F$9:$F$27,"="&amp;G58)</f>
        <v>0</v>
      </c>
    </row>
    <row r="63" spans="1:9" s="20" customFormat="1" x14ac:dyDescent="0.25">
      <c r="A63" s="72" t="s">
        <v>108</v>
      </c>
      <c r="B63" s="44">
        <f>COUNTIFS($J$9:$J$27,"&lt;="&amp;$I$3,$J$9:$J$27,"&gt;="&amp;$I$4,$F$9:$F$27,"="&amp;A58,$H$9:$H$27,"M")</f>
        <v>0</v>
      </c>
      <c r="C63" s="73"/>
      <c r="D63" s="72" t="s">
        <v>108</v>
      </c>
      <c r="E63" s="44">
        <f>COUNTIFS($J$9:$J$27,"&lt;="&amp;$I$3,$J$9:$J$27,"&gt;="&amp;$I$4,$F$9:$F$27,"="&amp;D58,$H$9:$H$27,"M")</f>
        <v>0</v>
      </c>
      <c r="F63" s="72"/>
      <c r="G63" s="72" t="s">
        <v>108</v>
      </c>
      <c r="H63" s="44">
        <f>COUNTIFS($J$9:$J$27,"&lt;="&amp;$I$3,$J$9:$J$27,"&gt;="&amp;$I$4,$F$9:$F$27,"="&amp;G58,$H$9:$H$27,"M")</f>
        <v>0</v>
      </c>
      <c r="I63" s="58"/>
    </row>
    <row r="64" spans="1:9" s="20" customFormat="1" x14ac:dyDescent="0.25">
      <c r="A64" s="72" t="s">
        <v>109</v>
      </c>
      <c r="B64" s="44">
        <f>COUNTIFS($J$9:$J$27,"&lt;="&amp;$I$3,$J$9:$J$27,"&gt;="&amp;$I$4,$F$9:$F$27,"="&amp;A58,$H$9:$H$27,"N")</f>
        <v>0</v>
      </c>
      <c r="C64" s="73"/>
      <c r="D64" s="72" t="s">
        <v>109</v>
      </c>
      <c r="E64" s="44">
        <f>COUNTIFS($J$9:$J$27,"&lt;="&amp;$I$3,$J$9:$J$27,"&gt;="&amp;$I$4,$F$9:$F$27,"="&amp;D58,$H$9:$H$27,"N")</f>
        <v>0</v>
      </c>
      <c r="F64" s="72"/>
      <c r="G64" s="72" t="s">
        <v>109</v>
      </c>
      <c r="H64" s="44">
        <f>COUNTIFS($J$9:$J$27,"&lt;="&amp;$I$3,$J$9:$J$27,"&gt;="&amp;$I$4,$F$9:$F$27,"="&amp;G58,$H$9:$H$27,"N")</f>
        <v>0</v>
      </c>
      <c r="I64" s="58"/>
    </row>
    <row r="65" spans="1:10" s="20" customFormat="1" x14ac:dyDescent="0.25">
      <c r="A65" s="72"/>
      <c r="B65" s="72"/>
      <c r="C65" s="73"/>
      <c r="D65" s="73"/>
      <c r="E65" s="72"/>
      <c r="F65" s="72"/>
      <c r="G65" s="72"/>
      <c r="H65" s="72"/>
      <c r="I65" s="58"/>
    </row>
    <row r="66" spans="1:10" s="20" customFormat="1" x14ac:dyDescent="0.25">
      <c r="A66" s="72"/>
      <c r="B66" s="72"/>
      <c r="C66" s="72"/>
      <c r="D66" s="73"/>
      <c r="E66" s="73"/>
      <c r="F66" s="72"/>
      <c r="G66" s="72"/>
      <c r="H66" s="72"/>
      <c r="I66" s="58"/>
      <c r="J66" s="58"/>
    </row>
    <row r="67" spans="1:10" s="20" customFormat="1" x14ac:dyDescent="0.25">
      <c r="A67" s="44">
        <f>Üldandmed!A19</f>
        <v>0</v>
      </c>
      <c r="B67" s="44"/>
      <c r="C67" s="73"/>
      <c r="D67" s="44">
        <f>Üldandmed!A20</f>
        <v>0</v>
      </c>
      <c r="E67" s="72"/>
      <c r="F67" s="72"/>
      <c r="G67" s="44">
        <f>Üldandmed!A21</f>
        <v>0</v>
      </c>
      <c r="H67" s="72"/>
    </row>
    <row r="68" spans="1:10" s="20" customFormat="1" x14ac:dyDescent="0.25">
      <c r="A68" s="72" t="s">
        <v>95</v>
      </c>
      <c r="B68" s="44">
        <f>COUNTIFS($J$9:$J$27,"&lt;="&amp;$I$3,$J$9:$J$27,"&gt;="&amp;$I$3-1,$F$9:$F$27,"="&amp;A67)</f>
        <v>0</v>
      </c>
      <c r="C68" s="73"/>
      <c r="D68" s="72" t="s">
        <v>95</v>
      </c>
      <c r="E68" s="44">
        <f>COUNTIFS($J$9:$J$27,"&lt;="&amp;$I$3,$J$9:$J$27,"&gt;="&amp;$I$3-1,$F$9:$F$27,"="&amp;D67)</f>
        <v>0</v>
      </c>
      <c r="F68" s="72"/>
      <c r="G68" s="72" t="s">
        <v>95</v>
      </c>
      <c r="H68" s="44">
        <f>COUNTIFS($J$9:$J$27,"&lt;="&amp;$I$3,$J$9:$J$27,"&gt;="&amp;$I$3-1,$F$9:$F$27,"="&amp;G67)</f>
        <v>0</v>
      </c>
    </row>
    <row r="69" spans="1:10" s="20" customFormat="1" x14ac:dyDescent="0.25">
      <c r="A69" s="72" t="s">
        <v>96</v>
      </c>
      <c r="B69" s="44">
        <f>COUNTIFS($J$9:$J$27,"&lt;="&amp;$I$3-2,$J$9:$J$27,"&gt;="&amp;$I$3-4,$F$9:$F$27,"="&amp;A67)</f>
        <v>0</v>
      </c>
      <c r="C69" s="73"/>
      <c r="D69" s="72" t="s">
        <v>96</v>
      </c>
      <c r="E69" s="44">
        <f>COUNTIFS($J$9:$J$27,"&lt;="&amp;$I$3-2,$J$9:$J$27,"&gt;="&amp;$I$3-4,$F$9:$F$27,"="&amp;D67)</f>
        <v>0</v>
      </c>
      <c r="F69" s="72"/>
      <c r="G69" s="72" t="s">
        <v>96</v>
      </c>
      <c r="H69" s="44">
        <f>COUNTIFS($J$9:$J$27,"&lt;="&amp;$I$3-2,$J$9:$J$27,"&gt;="&amp;$I$3-4,$F$9:$F$27,"="&amp;G67)</f>
        <v>0</v>
      </c>
    </row>
    <row r="70" spans="1:10" s="20" customFormat="1" x14ac:dyDescent="0.25">
      <c r="A70" s="72" t="s">
        <v>97</v>
      </c>
      <c r="B70" s="44">
        <f>COUNTIFS($J$9:$J$27,"&lt;="&amp;$I$3-5,$J$9:$J$27,"&gt;="&amp;$I$3-12,$F$9:$F$27,"="&amp;A67)</f>
        <v>0</v>
      </c>
      <c r="C70" s="73"/>
      <c r="D70" s="72" t="s">
        <v>99</v>
      </c>
      <c r="E70" s="44">
        <f>COUNTIFS($J$9:$J$27,"&lt;="&amp;$I$3-5,$J$9:$J$27,"&gt;="&amp;$I$3-12,$F$9:$F$27,"="&amp;D67)</f>
        <v>0</v>
      </c>
      <c r="F70" s="72"/>
      <c r="G70" s="72" t="s">
        <v>97</v>
      </c>
      <c r="H70" s="44">
        <f>COUNTIFS($J$9:$J$27,"&lt;="&amp;$I$3-5,$J$9:$J$27,"&gt;="&amp;$I$3-12,$F$9:$F$27,"="&amp;G67)</f>
        <v>0</v>
      </c>
    </row>
    <row r="71" spans="1:10" s="20" customFormat="1" x14ac:dyDescent="0.25">
      <c r="A71" s="72" t="s">
        <v>98</v>
      </c>
      <c r="B71" s="44">
        <f>COUNTIFS($J$9:$J$27,"&lt;="&amp;$I$3-13,$J$9:$J$27,"&gt;="&amp;$I$3-18,$F$9:$F$27,"="&amp;A67)</f>
        <v>0</v>
      </c>
      <c r="C71" s="73"/>
      <c r="D71" s="72" t="s">
        <v>98</v>
      </c>
      <c r="E71" s="44">
        <f>COUNTIFS($J$9:$J$27,"&lt;="&amp;$I$3-13,$J$9:$J$27,"&gt;="&amp;$I$3-18,$F$9:$F$27,"="&amp;D67)</f>
        <v>0</v>
      </c>
      <c r="F71" s="72"/>
      <c r="G71" s="72" t="s">
        <v>98</v>
      </c>
      <c r="H71" s="44">
        <f>COUNTIFS($J$9:$J$27,"&lt;="&amp;$I$3-13,$J$9:$J$27,"&gt;="&amp;$I$3-18,$F$9:$F$27,"="&amp;G67)</f>
        <v>0</v>
      </c>
    </row>
    <row r="72" spans="1:10" s="20" customFormat="1" x14ac:dyDescent="0.25">
      <c r="A72" s="72" t="s">
        <v>108</v>
      </c>
      <c r="B72" s="44">
        <f>COUNTIFS($J$9:$J$27,"&lt;="&amp;$I$3,$J$9:$J$27,"&gt;="&amp;$I$4,$F$9:$F$27,"="&amp;A67,$H$9:$H$27,"M")</f>
        <v>0</v>
      </c>
      <c r="C72" s="73"/>
      <c r="D72" s="72" t="s">
        <v>108</v>
      </c>
      <c r="E72" s="44">
        <f>COUNTIFS($J$9:$J$27,"&lt;="&amp;$I$3,$J$9:$J$27,"&gt;="&amp;$I$4,$F$9:$F$27,"="&amp;D67,$H$9:$H$27,"M")</f>
        <v>0</v>
      </c>
      <c r="F72" s="72"/>
      <c r="G72" s="72" t="s">
        <v>108</v>
      </c>
      <c r="H72" s="44">
        <f>COUNTIFS($J$9:$J$27,"&lt;="&amp;$I$3,$J$9:$J$27,"&gt;="&amp;$I$4,$F$9:$F$27,"="&amp;G67,$H$9:$H$27,"M")</f>
        <v>0</v>
      </c>
      <c r="I72" s="58"/>
    </row>
    <row r="73" spans="1:10" s="20" customFormat="1" x14ac:dyDescent="0.25">
      <c r="A73" s="72" t="s">
        <v>109</v>
      </c>
      <c r="B73" s="44">
        <f>COUNTIFS($J$9:$J$27,"&lt;="&amp;$I$3,$J$9:$J$27,"&gt;="&amp;$I$4,$F$9:$F$27,"="&amp;A67,$H$9:$H$27,"N")</f>
        <v>0</v>
      </c>
      <c r="C73" s="73"/>
      <c r="D73" s="72" t="s">
        <v>109</v>
      </c>
      <c r="E73" s="44">
        <f>COUNTIFS($J$9:$J$27,"&lt;="&amp;$I$3,$J$9:$J$27,"&gt;="&amp;$I$4,$F$9:$F$27,"="&amp;D67,$H$9:$H$27,"N")</f>
        <v>0</v>
      </c>
      <c r="F73" s="72"/>
      <c r="G73" s="72" t="s">
        <v>109</v>
      </c>
      <c r="H73" s="44">
        <f>COUNTIFS($J$9:$J$27,"&lt;="&amp;$I$3,$J$9:$J$27,"&gt;="&amp;$I$4,$F$9:$F$27,"="&amp;G67,$H$9:$H$27,"N")</f>
        <v>0</v>
      </c>
      <c r="I73" s="58"/>
    </row>
    <row r="74" spans="1:10" s="20" customFormat="1" x14ac:dyDescent="0.25">
      <c r="A74" s="45"/>
      <c r="B74" s="45"/>
      <c r="C74" s="45"/>
      <c r="D74" s="45"/>
      <c r="E74" s="45"/>
      <c r="F74" s="45"/>
      <c r="G74" s="45"/>
      <c r="H74" s="45"/>
    </row>
    <row r="75" spans="1:10" s="20" customFormat="1" x14ac:dyDescent="0.25"/>
    <row r="76" spans="1:10" s="20" customFormat="1" x14ac:dyDescent="0.25"/>
    <row r="77" spans="1:10" s="20" customFormat="1" x14ac:dyDescent="0.25"/>
    <row r="78" spans="1:10" s="20" customFormat="1" x14ac:dyDescent="0.25"/>
    <row r="79" spans="1:10" s="20" customFormat="1" x14ac:dyDescent="0.25"/>
    <row r="80" spans="1:1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</sheetData>
  <sheetProtection password="DED5" sheet="1" objects="1" scenarios="1" formatCells="0" formatColumns="0" formatRows="0" insertColumns="0" insertRows="0" insertHyperlinks="0" deleteColumns="0" deleteRows="0" sort="0" autoFilter="0"/>
  <dataConsolidate function="varp">
    <dataRefs count="2">
      <dataRef ref="A8:J21" sheet="Esimene üritus"/>
      <dataRef ref="A8:J21" sheet="Teine üritus"/>
    </dataRefs>
  </dataConsolidate>
  <mergeCells count="3">
    <mergeCell ref="A27:J27"/>
    <mergeCell ref="A9:J9"/>
    <mergeCell ref="A6:B6"/>
  </mergeCells>
  <conditionalFormatting sqref="J10:J26">
    <cfRule type="cellIs" dxfId="30" priority="49" operator="lessThan">
      <formula>$I$4</formula>
    </cfRule>
    <cfRule type="cellIs" dxfId="29" priority="50" operator="greaterThan">
      <formula>$I$3</formula>
    </cfRule>
  </conditionalFormatting>
  <conditionalFormatting sqref="A32:B38">
    <cfRule type="expression" dxfId="28" priority="35">
      <formula>$A$32=0</formula>
    </cfRule>
  </conditionalFormatting>
  <conditionalFormatting sqref="D32:E36 D37:D38">
    <cfRule type="expression" dxfId="27" priority="34">
      <formula>$D$32=0</formula>
    </cfRule>
  </conditionalFormatting>
  <conditionalFormatting sqref="G32:H36 G37:G38">
    <cfRule type="expression" dxfId="26" priority="33">
      <formula>$G$32=0</formula>
    </cfRule>
  </conditionalFormatting>
  <conditionalFormatting sqref="A40:B44 A45:A46">
    <cfRule type="expression" dxfId="25" priority="32">
      <formula>$A$40=0</formula>
    </cfRule>
  </conditionalFormatting>
  <conditionalFormatting sqref="D40:E44 D45:D46">
    <cfRule type="expression" dxfId="24" priority="31">
      <formula>$D$40=0</formula>
    </cfRule>
  </conditionalFormatting>
  <conditionalFormatting sqref="G40:H44 G45:G46">
    <cfRule type="expression" dxfId="23" priority="30">
      <formula>$G$40=0</formula>
    </cfRule>
  </conditionalFormatting>
  <conditionalFormatting sqref="A49:B53 A54:A55">
    <cfRule type="expression" dxfId="22" priority="29">
      <formula>$A$49=0</formula>
    </cfRule>
  </conditionalFormatting>
  <conditionalFormatting sqref="D49:E53 D54:D55">
    <cfRule type="expression" dxfId="21" priority="28">
      <formula>$D$49=0</formula>
    </cfRule>
  </conditionalFormatting>
  <conditionalFormatting sqref="G49:H53 G54:G55">
    <cfRule type="expression" dxfId="20" priority="27">
      <formula>$G$49=0</formula>
    </cfRule>
  </conditionalFormatting>
  <conditionalFormatting sqref="A58:B62 A63:A64">
    <cfRule type="expression" dxfId="19" priority="26">
      <formula>$A$58=0</formula>
    </cfRule>
  </conditionalFormatting>
  <conditionalFormatting sqref="D58:E62 D63:D64">
    <cfRule type="expression" dxfId="18" priority="25">
      <formula>$D$58=0</formula>
    </cfRule>
  </conditionalFormatting>
  <conditionalFormatting sqref="G58:H62 G63:G64">
    <cfRule type="expression" dxfId="17" priority="24">
      <formula>$G$58=0</formula>
    </cfRule>
  </conditionalFormatting>
  <conditionalFormatting sqref="A67:B71 A72:A73">
    <cfRule type="expression" dxfId="16" priority="23">
      <formula>$A$67=0</formula>
    </cfRule>
  </conditionalFormatting>
  <conditionalFormatting sqref="D67:E71 D72:D73">
    <cfRule type="expression" dxfId="15" priority="22">
      <formula>$D$67=0</formula>
    </cfRule>
  </conditionalFormatting>
  <conditionalFormatting sqref="G67:H71 G72:G73">
    <cfRule type="expression" dxfId="14" priority="21">
      <formula>$G$67=0</formula>
    </cfRule>
  </conditionalFormatting>
  <conditionalFormatting sqref="E37:E38">
    <cfRule type="expression" dxfId="13" priority="14">
      <formula>$A$32=0</formula>
    </cfRule>
  </conditionalFormatting>
  <conditionalFormatting sqref="H37:H38">
    <cfRule type="expression" dxfId="12" priority="13">
      <formula>$A$32=0</formula>
    </cfRule>
  </conditionalFormatting>
  <conditionalFormatting sqref="B45:B46">
    <cfRule type="expression" dxfId="11" priority="12">
      <formula>$A$32=0</formula>
    </cfRule>
  </conditionalFormatting>
  <conditionalFormatting sqref="E45:E46">
    <cfRule type="expression" dxfId="10" priority="11">
      <formula>$A$32=0</formula>
    </cfRule>
  </conditionalFormatting>
  <conditionalFormatting sqref="H45:H46">
    <cfRule type="expression" dxfId="9" priority="10">
      <formula>$A$32=0</formula>
    </cfRule>
  </conditionalFormatting>
  <conditionalFormatting sqref="B54:B55">
    <cfRule type="expression" dxfId="8" priority="9">
      <formula>$A$32=0</formula>
    </cfRule>
  </conditionalFormatting>
  <conditionalFormatting sqref="E54:E55">
    <cfRule type="expression" dxfId="7" priority="8">
      <formula>$A$32=0</formula>
    </cfRule>
  </conditionalFormatting>
  <conditionalFormatting sqref="H54:H55">
    <cfRule type="expression" dxfId="6" priority="7">
      <formula>$A$32=0</formula>
    </cfRule>
  </conditionalFormatting>
  <conditionalFormatting sqref="B63:B64">
    <cfRule type="expression" dxfId="5" priority="6">
      <formula>$A$32=0</formula>
    </cfRule>
  </conditionalFormatting>
  <conditionalFormatting sqref="E63:E64">
    <cfRule type="expression" dxfId="4" priority="5">
      <formula>$A$32=0</formula>
    </cfRule>
  </conditionalFormatting>
  <conditionalFormatting sqref="H63:H64">
    <cfRule type="expression" dxfId="3" priority="4">
      <formula>$A$32=0</formula>
    </cfRule>
  </conditionalFormatting>
  <conditionalFormatting sqref="B72:B73">
    <cfRule type="expression" dxfId="2" priority="3">
      <formula>$A$32=0</formula>
    </cfRule>
  </conditionalFormatting>
  <conditionalFormatting sqref="E72:E73">
    <cfRule type="expression" dxfId="1" priority="2">
      <formula>$A$32=0</formula>
    </cfRule>
  </conditionalFormatting>
  <conditionalFormatting sqref="H72:H73">
    <cfRule type="expression" dxfId="0" priority="1">
      <formula>$A$32=0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Üldandmed!$A$7:$A$21</xm:f>
          </x14:formula1>
          <xm:sqref>F10:F26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/>
  </sheetViews>
  <sheetFormatPr defaultRowHeight="15" x14ac:dyDescent="0.25"/>
  <cols>
    <col min="1" max="1" width="15.5703125" style="20" bestFit="1" customWidth="1"/>
    <col min="2" max="2" width="22.28515625" style="20" bestFit="1" customWidth="1"/>
    <col min="3" max="3" width="9.7109375" style="20" bestFit="1" customWidth="1"/>
    <col min="4" max="4" width="5.7109375" style="20" bestFit="1" customWidth="1"/>
    <col min="5" max="8" width="5.5703125" style="20" bestFit="1" customWidth="1"/>
    <col min="9" max="16384" width="9.140625" style="20"/>
  </cols>
  <sheetData>
    <row r="1" spans="1:8" x14ac:dyDescent="0.25">
      <c r="A1" s="18" t="s">
        <v>3</v>
      </c>
      <c r="B1" s="51">
        <f>Üldandmed!B1</f>
        <v>0</v>
      </c>
    </row>
    <row r="2" spans="1:8" x14ac:dyDescent="0.25">
      <c r="A2" s="18" t="s">
        <v>81</v>
      </c>
      <c r="B2" s="51">
        <f>Üldandmed!B2</f>
        <v>0</v>
      </c>
    </row>
    <row r="3" spans="1:8" x14ac:dyDescent="0.25">
      <c r="A3" s="18" t="s">
        <v>82</v>
      </c>
      <c r="B3" s="51">
        <f>Üldandmed!B3</f>
        <v>0</v>
      </c>
      <c r="C3" s="43"/>
    </row>
    <row r="6" spans="1:8" ht="15.75" thickBot="1" x14ac:dyDescent="0.3"/>
    <row r="7" spans="1:8" ht="20.25" customHeight="1" thickBot="1" x14ac:dyDescent="0.3">
      <c r="A7" s="85" t="s">
        <v>19</v>
      </c>
      <c r="B7" s="86"/>
      <c r="C7" s="86"/>
      <c r="D7" s="86"/>
      <c r="E7" s="86"/>
      <c r="F7" s="86"/>
      <c r="G7" s="86"/>
      <c r="H7" s="87"/>
    </row>
    <row r="8" spans="1:8" ht="22.5" customHeight="1" thickBot="1" x14ac:dyDescent="0.3">
      <c r="A8" s="88" t="s">
        <v>20</v>
      </c>
      <c r="B8" s="89"/>
      <c r="C8" s="89"/>
      <c r="D8" s="89"/>
      <c r="E8" s="89"/>
      <c r="F8" s="89"/>
      <c r="G8" s="89"/>
      <c r="H8" s="90"/>
    </row>
    <row r="9" spans="1:8" ht="20.25" customHeight="1" thickBot="1" x14ac:dyDescent="0.3">
      <c r="A9" s="93" t="s">
        <v>6</v>
      </c>
      <c r="B9" s="93" t="s">
        <v>7</v>
      </c>
      <c r="C9" s="95" t="s">
        <v>8</v>
      </c>
      <c r="D9" s="96"/>
      <c r="E9" s="95" t="s">
        <v>9</v>
      </c>
      <c r="F9" s="97"/>
      <c r="G9" s="97"/>
      <c r="H9" s="96"/>
    </row>
    <row r="10" spans="1:8" ht="15.75" thickBot="1" x14ac:dyDescent="0.3">
      <c r="A10" s="94"/>
      <c r="B10" s="94"/>
      <c r="C10" s="60" t="s">
        <v>10</v>
      </c>
      <c r="D10" s="60" t="s">
        <v>11</v>
      </c>
      <c r="E10" s="60" t="s">
        <v>12</v>
      </c>
      <c r="F10" s="60" t="s">
        <v>13</v>
      </c>
      <c r="G10" s="60" t="s">
        <v>14</v>
      </c>
      <c r="H10" s="60" t="s">
        <v>15</v>
      </c>
    </row>
    <row r="11" spans="1:8" ht="15.75" thickBot="1" x14ac:dyDescent="0.3">
      <c r="A11" s="67">
        <f>Üldandmed!A7</f>
        <v>0</v>
      </c>
      <c r="B11" s="68">
        <f>SUM(Koondnimekiri!B33:B36)</f>
        <v>0</v>
      </c>
      <c r="C11" s="68">
        <f>Koondnimekiri!B37</f>
        <v>0</v>
      </c>
      <c r="D11" s="68">
        <f>Koondnimekiri!B38</f>
        <v>0</v>
      </c>
      <c r="E11" s="68">
        <f>Koondnimekiri!B33</f>
        <v>0</v>
      </c>
      <c r="F11" s="68">
        <f>Koondnimekiri!B34</f>
        <v>0</v>
      </c>
      <c r="G11" s="68">
        <f>Koondnimekiri!B35</f>
        <v>0</v>
      </c>
      <c r="H11" s="68">
        <f>Koondnimekiri!B36</f>
        <v>0</v>
      </c>
    </row>
    <row r="12" spans="1:8" ht="15.75" thickBot="1" x14ac:dyDescent="0.3">
      <c r="A12" s="67">
        <f>Üldandmed!A8</f>
        <v>0</v>
      </c>
      <c r="B12" s="68">
        <f>SUM(Koondnimekiri!E33:E36)</f>
        <v>0</v>
      </c>
      <c r="C12" s="68">
        <f>Koondnimekiri!E37</f>
        <v>0</v>
      </c>
      <c r="D12" s="68">
        <f>Koondnimekiri!E38</f>
        <v>0</v>
      </c>
      <c r="E12" s="68">
        <f>Koondnimekiri!E33</f>
        <v>0</v>
      </c>
      <c r="F12" s="68">
        <f>Koondnimekiri!E34</f>
        <v>0</v>
      </c>
      <c r="G12" s="68">
        <f>Koondnimekiri!E35</f>
        <v>0</v>
      </c>
      <c r="H12" s="68">
        <f>Koondnimekiri!E36</f>
        <v>0</v>
      </c>
    </row>
    <row r="13" spans="1:8" ht="15.75" thickBot="1" x14ac:dyDescent="0.3">
      <c r="A13" s="67">
        <f>Üldandmed!A9</f>
        <v>0</v>
      </c>
      <c r="B13" s="68">
        <f>SUM(Koondnimekiri!H33:H36)</f>
        <v>0</v>
      </c>
      <c r="C13" s="68">
        <f>Koondnimekiri!H37</f>
        <v>0</v>
      </c>
      <c r="D13" s="68">
        <f>Koondnimekiri!H38</f>
        <v>0</v>
      </c>
      <c r="E13" s="68">
        <f>Koondnimekiri!H33</f>
        <v>0</v>
      </c>
      <c r="F13" s="68">
        <f>Koondnimekiri!H34</f>
        <v>0</v>
      </c>
      <c r="G13" s="68">
        <f>Koondnimekiri!H35</f>
        <v>0</v>
      </c>
      <c r="H13" s="68">
        <f>Koondnimekiri!H36</f>
        <v>0</v>
      </c>
    </row>
    <row r="14" spans="1:8" ht="15.75" thickBot="1" x14ac:dyDescent="0.3">
      <c r="A14" s="67">
        <f>Üldandmed!A10</f>
        <v>0</v>
      </c>
      <c r="B14" s="68">
        <f>SUM(Koondnimekiri!B41:B44)</f>
        <v>0</v>
      </c>
      <c r="C14" s="68">
        <f>Koondnimekiri!B45</f>
        <v>0</v>
      </c>
      <c r="D14" s="68">
        <f>Koondnimekiri!B46</f>
        <v>0</v>
      </c>
      <c r="E14" s="68">
        <f>Koondnimekiri!B41</f>
        <v>0</v>
      </c>
      <c r="F14" s="68">
        <f>Koondnimekiri!B42</f>
        <v>0</v>
      </c>
      <c r="G14" s="68">
        <f>Koondnimekiri!B43</f>
        <v>0</v>
      </c>
      <c r="H14" s="68">
        <f>Koondnimekiri!B44</f>
        <v>0</v>
      </c>
    </row>
    <row r="15" spans="1:8" ht="15.75" thickBot="1" x14ac:dyDescent="0.3">
      <c r="A15" s="67">
        <f>Üldandmed!A11</f>
        <v>0</v>
      </c>
      <c r="B15" s="68">
        <f>SUM(Koondnimekiri!E41:E44)</f>
        <v>0</v>
      </c>
      <c r="C15" s="68">
        <f>Koondnimekiri!E45</f>
        <v>0</v>
      </c>
      <c r="D15" s="68">
        <f>Koondnimekiri!E46</f>
        <v>0</v>
      </c>
      <c r="E15" s="68">
        <f>Koondnimekiri!E41</f>
        <v>0</v>
      </c>
      <c r="F15" s="68">
        <f>Koondnimekiri!E42</f>
        <v>0</v>
      </c>
      <c r="G15" s="68">
        <f>Koondnimekiri!E43</f>
        <v>0</v>
      </c>
      <c r="H15" s="68">
        <f>Koondnimekiri!E44</f>
        <v>0</v>
      </c>
    </row>
    <row r="16" spans="1:8" ht="15.75" thickBot="1" x14ac:dyDescent="0.3">
      <c r="A16" s="67">
        <f>Üldandmed!A12</f>
        <v>0</v>
      </c>
      <c r="B16" s="68">
        <f>SUM(Koondnimekiri!H41:H44)</f>
        <v>0</v>
      </c>
      <c r="C16" s="68">
        <f>Koondnimekiri!H45</f>
        <v>0</v>
      </c>
      <c r="D16" s="68">
        <f>Koondnimekiri!H46</f>
        <v>0</v>
      </c>
      <c r="E16" s="68">
        <f>Koondnimekiri!H41</f>
        <v>0</v>
      </c>
      <c r="F16" s="68">
        <f>Koondnimekiri!H42</f>
        <v>0</v>
      </c>
      <c r="G16" s="68">
        <f>Koondnimekiri!H43</f>
        <v>0</v>
      </c>
      <c r="H16" s="68">
        <f>Koondnimekiri!H44</f>
        <v>0</v>
      </c>
    </row>
    <row r="17" spans="1:8" ht="15.75" thickBot="1" x14ac:dyDescent="0.3">
      <c r="A17" s="67">
        <f>Üldandmed!A13</f>
        <v>0</v>
      </c>
      <c r="B17" s="68">
        <f>SUM(Koondnimekiri!B50:B53)</f>
        <v>0</v>
      </c>
      <c r="C17" s="68">
        <f>Koondnimekiri!B54</f>
        <v>0</v>
      </c>
      <c r="D17" s="68">
        <f>Koondnimekiri!B55</f>
        <v>0</v>
      </c>
      <c r="E17" s="68">
        <f>Koondnimekiri!B50</f>
        <v>0</v>
      </c>
      <c r="F17" s="68">
        <f>Koondnimekiri!B51</f>
        <v>0</v>
      </c>
      <c r="G17" s="68">
        <f>Koondnimekiri!B52</f>
        <v>0</v>
      </c>
      <c r="H17" s="68">
        <f>Koondnimekiri!B53</f>
        <v>0</v>
      </c>
    </row>
    <row r="18" spans="1:8" ht="15.75" thickBot="1" x14ac:dyDescent="0.3">
      <c r="A18" s="67">
        <f>Üldandmed!A14</f>
        <v>0</v>
      </c>
      <c r="B18" s="68">
        <f>SUM(Koondnimekiri!E50:E53)</f>
        <v>0</v>
      </c>
      <c r="C18" s="68">
        <f>Koondnimekiri!E54</f>
        <v>0</v>
      </c>
      <c r="D18" s="68">
        <f>Koondnimekiri!E55</f>
        <v>0</v>
      </c>
      <c r="E18" s="68">
        <f>Koondnimekiri!E50</f>
        <v>0</v>
      </c>
      <c r="F18" s="68">
        <f>Koondnimekiri!E51</f>
        <v>0</v>
      </c>
      <c r="G18" s="68">
        <f>Koondnimekiri!E52</f>
        <v>0</v>
      </c>
      <c r="H18" s="68">
        <f>Koondnimekiri!E53</f>
        <v>0</v>
      </c>
    </row>
    <row r="19" spans="1:8" ht="15.75" thickBot="1" x14ac:dyDescent="0.3">
      <c r="A19" s="67">
        <f>Üldandmed!A15</f>
        <v>0</v>
      </c>
      <c r="B19" s="68">
        <f>SUM(Koondnimekiri!H50:H53)</f>
        <v>0</v>
      </c>
      <c r="C19" s="68">
        <f>Koondnimekiri!H54</f>
        <v>0</v>
      </c>
      <c r="D19" s="68">
        <f>Koondnimekiri!H55</f>
        <v>0</v>
      </c>
      <c r="E19" s="68">
        <f>Koondnimekiri!H50</f>
        <v>0</v>
      </c>
      <c r="F19" s="68">
        <f>Koondnimekiri!H51</f>
        <v>0</v>
      </c>
      <c r="G19" s="68">
        <f>Koondnimekiri!H52</f>
        <v>0</v>
      </c>
      <c r="H19" s="68">
        <f>Koondnimekiri!H53</f>
        <v>0</v>
      </c>
    </row>
    <row r="20" spans="1:8" ht="15.75" thickBot="1" x14ac:dyDescent="0.3">
      <c r="A20" s="67">
        <f>Üldandmed!A16</f>
        <v>0</v>
      </c>
      <c r="B20" s="68">
        <f>SUM(Koondnimekiri!B59:B62)</f>
        <v>0</v>
      </c>
      <c r="C20" s="68">
        <f>Koondnimekiri!B63</f>
        <v>0</v>
      </c>
      <c r="D20" s="68">
        <f>Koondnimekiri!B64</f>
        <v>0</v>
      </c>
      <c r="E20" s="68">
        <f>Koondnimekiri!B59</f>
        <v>0</v>
      </c>
      <c r="F20" s="68">
        <f>Koondnimekiri!B60</f>
        <v>0</v>
      </c>
      <c r="G20" s="68">
        <f>Koondnimekiri!B61</f>
        <v>0</v>
      </c>
      <c r="H20" s="68">
        <f>Koondnimekiri!B62</f>
        <v>0</v>
      </c>
    </row>
    <row r="21" spans="1:8" ht="15.75" thickBot="1" x14ac:dyDescent="0.3">
      <c r="A21" s="67">
        <f>Üldandmed!A17</f>
        <v>0</v>
      </c>
      <c r="B21" s="68">
        <f>SUM(Koondnimekiri!E59:E62)</f>
        <v>0</v>
      </c>
      <c r="C21" s="68">
        <f>Koondnimekiri!E63</f>
        <v>0</v>
      </c>
      <c r="D21" s="68">
        <f>Koondnimekiri!E64</f>
        <v>0</v>
      </c>
      <c r="E21" s="68">
        <f>Koondnimekiri!E59</f>
        <v>0</v>
      </c>
      <c r="F21" s="68">
        <f>Koondnimekiri!E60</f>
        <v>0</v>
      </c>
      <c r="G21" s="68">
        <f>Koondnimekiri!E61</f>
        <v>0</v>
      </c>
      <c r="H21" s="68">
        <f>Koondnimekiri!E62</f>
        <v>0</v>
      </c>
    </row>
    <row r="22" spans="1:8" ht="15.75" thickBot="1" x14ac:dyDescent="0.3">
      <c r="A22" s="69">
        <f>Üldandmed!A18</f>
        <v>0</v>
      </c>
      <c r="B22" s="68">
        <f>SUM(Koondnimekiri!H59:H62)</f>
        <v>0</v>
      </c>
      <c r="C22" s="68">
        <f>Koondnimekiri!H63</f>
        <v>0</v>
      </c>
      <c r="D22" s="68">
        <f>Koondnimekiri!H64</f>
        <v>0</v>
      </c>
      <c r="E22" s="68">
        <f>Koondnimekiri!H59</f>
        <v>0</v>
      </c>
      <c r="F22" s="68">
        <f>Koondnimekiri!H60</f>
        <v>0</v>
      </c>
      <c r="G22" s="68">
        <f>Koondnimekiri!H61</f>
        <v>0</v>
      </c>
      <c r="H22" s="68">
        <f>Koondnimekiri!H62</f>
        <v>0</v>
      </c>
    </row>
    <row r="23" spans="1:8" ht="15.75" thickBot="1" x14ac:dyDescent="0.3">
      <c r="A23" s="70" t="s">
        <v>18</v>
      </c>
      <c r="B23" s="71">
        <f>SUM(B11:B22)</f>
        <v>0</v>
      </c>
      <c r="C23" s="71">
        <f t="shared" ref="C23:H23" si="0">SUM(C11:C22)</f>
        <v>0</v>
      </c>
      <c r="D23" s="71">
        <f t="shared" si="0"/>
        <v>0</v>
      </c>
      <c r="E23" s="71">
        <f t="shared" si="0"/>
        <v>0</v>
      </c>
      <c r="F23" s="71">
        <f t="shared" si="0"/>
        <v>0</v>
      </c>
      <c r="G23" s="71">
        <f t="shared" si="0"/>
        <v>0</v>
      </c>
      <c r="H23" s="71">
        <f t="shared" si="0"/>
        <v>0</v>
      </c>
    </row>
    <row r="25" spans="1:8" ht="15.75" thickBot="1" x14ac:dyDescent="0.3"/>
    <row r="26" spans="1:8" ht="38.25" customHeight="1" thickBot="1" x14ac:dyDescent="0.3">
      <c r="A26" s="98" t="s">
        <v>21</v>
      </c>
      <c r="B26" s="99"/>
      <c r="C26" s="99"/>
      <c r="D26" s="99"/>
      <c r="E26" s="100"/>
    </row>
    <row r="27" spans="1:8" ht="33.75" customHeight="1" thickBot="1" x14ac:dyDescent="0.3">
      <c r="A27" s="101" t="s">
        <v>22</v>
      </c>
      <c r="B27" s="102"/>
      <c r="C27" s="102"/>
      <c r="D27" s="102"/>
      <c r="E27" s="103"/>
    </row>
    <row r="28" spans="1:8" x14ac:dyDescent="0.25">
      <c r="A28" s="93" t="s">
        <v>23</v>
      </c>
      <c r="B28" s="61" t="s">
        <v>24</v>
      </c>
      <c r="C28" s="93" t="s">
        <v>6</v>
      </c>
      <c r="D28" s="104" t="s">
        <v>26</v>
      </c>
      <c r="E28" s="105"/>
    </row>
    <row r="29" spans="1:8" ht="15.75" thickBot="1" x14ac:dyDescent="0.3">
      <c r="A29" s="94"/>
      <c r="B29" s="60" t="s">
        <v>25</v>
      </c>
      <c r="C29" s="94"/>
      <c r="D29" s="106"/>
      <c r="E29" s="107"/>
    </row>
    <row r="30" spans="1:8" ht="15.75" thickBot="1" x14ac:dyDescent="0.3">
      <c r="A30" s="62"/>
      <c r="B30" s="63"/>
      <c r="C30" s="63"/>
      <c r="D30" s="108"/>
      <c r="E30" s="109"/>
    </row>
    <row r="31" spans="1:8" ht="15.75" thickBot="1" x14ac:dyDescent="0.3">
      <c r="A31" s="62"/>
      <c r="B31" s="63"/>
      <c r="C31" s="63"/>
      <c r="D31" s="91"/>
      <c r="E31" s="92"/>
    </row>
    <row r="32" spans="1:8" ht="15.75" thickBot="1" x14ac:dyDescent="0.3">
      <c r="A32" s="62"/>
      <c r="B32" s="63"/>
      <c r="C32" s="63"/>
      <c r="D32" s="91"/>
      <c r="E32" s="92"/>
    </row>
    <row r="33" spans="1:5" ht="15.75" thickBot="1" x14ac:dyDescent="0.3">
      <c r="A33" s="62"/>
      <c r="B33" s="63"/>
      <c r="C33" s="63"/>
      <c r="D33" s="91"/>
      <c r="E33" s="92"/>
    </row>
    <row r="34" spans="1:5" ht="15.75" thickBot="1" x14ac:dyDescent="0.3">
      <c r="A34" s="62"/>
      <c r="B34" s="63"/>
      <c r="C34" s="63"/>
      <c r="D34" s="91"/>
      <c r="E34" s="92"/>
    </row>
    <row r="35" spans="1:5" ht="15.75" thickBot="1" x14ac:dyDescent="0.3">
      <c r="A35" s="62"/>
      <c r="B35" s="63"/>
      <c r="C35" s="63"/>
      <c r="D35" s="91"/>
      <c r="E35" s="92"/>
    </row>
    <row r="36" spans="1:5" ht="15.75" thickBot="1" x14ac:dyDescent="0.3">
      <c r="A36" s="64"/>
      <c r="B36" s="65"/>
      <c r="C36" s="65"/>
      <c r="D36" s="110"/>
      <c r="E36" s="111"/>
    </row>
    <row r="37" spans="1:5" ht="15.75" thickBot="1" x14ac:dyDescent="0.3">
      <c r="A37" s="112" t="s">
        <v>18</v>
      </c>
      <c r="B37" s="112"/>
      <c r="C37" s="112"/>
      <c r="D37" s="113"/>
      <c r="E37" s="66"/>
    </row>
  </sheetData>
  <sheetProtection password="DED5" sheet="1" objects="1" scenarios="1" formatCells="0" formatColumns="0" formatRows="0" insertColumns="0" insertRows="0" insertHyperlinks="0" deleteColumns="0" deleteRows="0" sort="0" autoFilter="0"/>
  <mergeCells count="19">
    <mergeCell ref="D33:E33"/>
    <mergeCell ref="D34:E34"/>
    <mergeCell ref="D35:E35"/>
    <mergeCell ref="D36:E36"/>
    <mergeCell ref="A37:D37"/>
    <mergeCell ref="A7:H7"/>
    <mergeCell ref="A8:H8"/>
    <mergeCell ref="D32:E32"/>
    <mergeCell ref="A9:A10"/>
    <mergeCell ref="B9:B10"/>
    <mergeCell ref="C9:D9"/>
    <mergeCell ref="E9:H9"/>
    <mergeCell ref="A26:E26"/>
    <mergeCell ref="A27:E27"/>
    <mergeCell ref="A28:A29"/>
    <mergeCell ref="C28:C29"/>
    <mergeCell ref="D28:E29"/>
    <mergeCell ref="D30:E30"/>
    <mergeCell ref="D31:E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Juhend</vt:lpstr>
      <vt:lpstr>Üldandmed</vt:lpstr>
      <vt:lpstr>Esimene üritus</vt:lpstr>
      <vt:lpstr>Teine üritus</vt:lpstr>
      <vt:lpstr>Kolmas üritus</vt:lpstr>
      <vt:lpstr>Neljas üritus</vt:lpstr>
      <vt:lpstr>Viies üritus</vt:lpstr>
      <vt:lpstr>Koondnimekiri</vt:lpstr>
      <vt:lpstr>Koondtabelid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Öövel</dc:creator>
  <cp:lastModifiedBy>Karin Öövel</cp:lastModifiedBy>
  <cp:lastPrinted>2013-09-10T09:45:32Z</cp:lastPrinted>
  <dcterms:created xsi:type="dcterms:W3CDTF">2013-07-18T06:10:33Z</dcterms:created>
  <dcterms:modified xsi:type="dcterms:W3CDTF">2014-01-16T15:44:24Z</dcterms:modified>
</cp:coreProperties>
</file>